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priver3651003986.sharepoint.com/Statistics/Annual Report based statistics/10-year Statistics/2025 Release/"/>
    </mc:Choice>
  </mc:AlternateContent>
  <xr:revisionPtr revIDLastSave="0" documentId="8_{97F10B4E-A0E6-428A-A2B5-31DD6C62B9A5}" xr6:coauthVersionLast="47" xr6:coauthVersionMax="47" xr10:uidLastSave="{00000000-0000-0000-0000-000000000000}"/>
  <bookViews>
    <workbookView xWindow="14295" yWindow="0" windowWidth="14610" windowHeight="15585" xr2:uid="{D0AE2E2A-A085-4102-B7CA-52C7F1E60C1D}"/>
  </bookViews>
  <sheets>
    <sheet name="Wineries" sheetId="1" r:id="rId1"/>
    <sheet name="VQA sales" sheetId="2" r:id="rId2"/>
    <sheet name="VQA Sales by Channels" sheetId="12" r:id="rId3"/>
    <sheet name="Sparkling" sheetId="3" r:id="rId4"/>
    <sheet name="Icewine" sheetId="4" r:id="rId5"/>
    <sheet name="Rose" sheetId="5" r:id="rId6"/>
    <sheet name="SFWW" sheetId="6" r:id="rId7"/>
    <sheet name="Single varietals" sheetId="7" r:id="rId8"/>
    <sheet name="Regional" sheetId="8" r:id="rId9"/>
    <sheet name="Var distribution" sheetId="9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8" l="1"/>
  <c r="K15" i="8"/>
  <c r="K18" i="8"/>
  <c r="K17" i="8"/>
  <c r="K16" i="8"/>
  <c r="K10" i="8"/>
  <c r="G22" i="1" l="1"/>
  <c r="J9" i="8" l="1"/>
  <c r="J8" i="8"/>
  <c r="J7" i="8"/>
  <c r="J6" i="8"/>
  <c r="J10" i="8" s="1"/>
  <c r="I7" i="8"/>
  <c r="I8" i="8"/>
  <c r="I9" i="8"/>
  <c r="J19" i="8"/>
  <c r="G13" i="3"/>
  <c r="H9" i="8"/>
  <c r="G9" i="8"/>
  <c r="F9" i="8"/>
  <c r="E9" i="8"/>
  <c r="D9" i="8"/>
  <c r="C9" i="8"/>
  <c r="B9" i="8"/>
  <c r="H8" i="8"/>
  <c r="G8" i="8"/>
  <c r="F8" i="8"/>
  <c r="E8" i="8"/>
  <c r="D8" i="8"/>
  <c r="C8" i="8"/>
  <c r="B8" i="8"/>
  <c r="H7" i="8"/>
  <c r="G7" i="8"/>
  <c r="F7" i="8"/>
  <c r="E7" i="8"/>
  <c r="D7" i="8"/>
  <c r="C7" i="8"/>
  <c r="B7" i="8"/>
  <c r="I6" i="8"/>
  <c r="H6" i="8"/>
  <c r="G6" i="8"/>
  <c r="F6" i="8"/>
  <c r="E6" i="8"/>
  <c r="D6" i="8"/>
  <c r="C6" i="8"/>
  <c r="B6" i="8"/>
  <c r="I19" i="8"/>
  <c r="H19" i="8"/>
  <c r="G19" i="8"/>
  <c r="F19" i="8"/>
  <c r="E19" i="8"/>
  <c r="D19" i="8"/>
  <c r="C19" i="8"/>
  <c r="B19" i="8"/>
  <c r="G12" i="3"/>
  <c r="G11" i="3"/>
  <c r="G10" i="3"/>
  <c r="G9" i="3"/>
  <c r="G8" i="3"/>
  <c r="G7" i="3"/>
  <c r="G6" i="3"/>
  <c r="G5" i="3"/>
  <c r="G10" i="8" l="1"/>
  <c r="E10" i="8"/>
  <c r="H10" i="8"/>
  <c r="I10" i="8"/>
  <c r="F10" i="8"/>
  <c r="D10" i="8"/>
  <c r="B10" i="8"/>
  <c r="C10" i="8"/>
</calcChain>
</file>

<file path=xl/sharedStrings.xml><?xml version="1.0" encoding="utf-8"?>
<sst xmlns="http://schemas.openxmlformats.org/spreadsheetml/2006/main" count="145" uniqueCount="77">
  <si>
    <t>OWAA MEMBER WINERIES BY REGION BY REPORTING YEAR</t>
  </si>
  <si>
    <t>Niagara Peninsula</t>
  </si>
  <si>
    <t>Prince Edward County*</t>
  </si>
  <si>
    <t>Lake Erie North Shore</t>
  </si>
  <si>
    <t>Rest of Ontario</t>
  </si>
  <si>
    <t xml:space="preserve">Total </t>
  </si>
  <si>
    <t>Prince Edward County</t>
  </si>
  <si>
    <t xml:space="preserve">Total  </t>
  </si>
  <si>
    <t>*PEC established as an appellaton in 2007</t>
  </si>
  <si>
    <t>VQA SALES BY VOLUME AND VALUE, AND PRODUCTION VOLUME BY REPORTING YEAR</t>
  </si>
  <si>
    <t xml:space="preserve">Reporting Year </t>
  </si>
  <si>
    <t>VQA Wine Sales (all channels)</t>
  </si>
  <si>
    <t>VQA Production</t>
  </si>
  <si>
    <t>Volume (litres)</t>
  </si>
  <si>
    <t xml:space="preserve">Retail value ($)          </t>
  </si>
  <si>
    <t xml:space="preserve">Sales are recorded at time of sale to consumer or licensed establishment.   </t>
  </si>
  <si>
    <t xml:space="preserve">Production is at time of request for approval to use appellation terms.  Production leads sales.   </t>
  </si>
  <si>
    <t>VQA SALES BY VOLUME (LITRES)</t>
  </si>
  <si>
    <t xml:space="preserve">Winery Retail </t>
  </si>
  <si>
    <t>Licensees</t>
  </si>
  <si>
    <t>LCBO (shipped)</t>
  </si>
  <si>
    <t>Farmers Markets</t>
  </si>
  <si>
    <t xml:space="preserve">Other Provinces </t>
  </si>
  <si>
    <t>Export and Miscellaneous</t>
  </si>
  <si>
    <t>Total</t>
  </si>
  <si>
    <t xml:space="preserve">VQA SALES BY RETAIL VALUE ($) </t>
  </si>
  <si>
    <t xml:space="preserve">VQA SPARKLING WINE PRODUCTION </t>
  </si>
  <si>
    <t>Reporting Year</t>
  </si>
  <si>
    <t>#  Wines</t>
  </si>
  <si>
    <t># Producers</t>
  </si>
  <si>
    <t>Volume by Production Method (litres)</t>
  </si>
  <si>
    <t>Total volume (litres)</t>
  </si>
  <si>
    <t>Traditional</t>
  </si>
  <si>
    <t>Charmat</t>
  </si>
  <si>
    <t>Other</t>
  </si>
  <si>
    <t>"Other" sparkling wines are wines fermented in bottle or tank that do not meet the minimum aging requirements of other methods</t>
  </si>
  <si>
    <t>VQA ICEWINE PRODUCTION</t>
  </si>
  <si>
    <t>#  wines</t>
  </si>
  <si>
    <t>Total Volume (litres)</t>
  </si>
  <si>
    <r>
      <t>VQA ROS</t>
    </r>
    <r>
      <rPr>
        <sz val="11"/>
        <color theme="0"/>
        <rFont val="Calibri"/>
        <family val="2"/>
      </rPr>
      <t>É</t>
    </r>
    <r>
      <rPr>
        <sz val="11"/>
        <color theme="0"/>
        <rFont val="Calibri"/>
        <family val="2"/>
        <scheme val="minor"/>
      </rPr>
      <t xml:space="preserve"> TABLE WINE PRODUCTION</t>
    </r>
  </si>
  <si>
    <t>#   Wines</t>
  </si>
  <si>
    <t xml:space="preserve">VQA SKIN FERMENTED WHITE WINE PRODUCTION </t>
  </si>
  <si>
    <t># Wines</t>
  </si>
  <si>
    <t>Skin fermented category first regulated in 2017</t>
  </si>
  <si>
    <t>VQA SINGLE VARIETAL TABLE WINE PRODUCTION</t>
  </si>
  <si>
    <r>
      <rPr>
        <b/>
        <sz val="11"/>
        <color theme="0"/>
        <rFont val="Calibri"/>
        <family val="2"/>
        <scheme val="minor"/>
      </rPr>
      <t>Chardonnay</t>
    </r>
    <r>
      <rPr>
        <sz val="11"/>
        <color theme="0"/>
        <rFont val="Calibri"/>
        <family val="2"/>
        <scheme val="minor"/>
      </rPr>
      <t xml:space="preserve"> </t>
    </r>
  </si>
  <si>
    <r>
      <rPr>
        <b/>
        <sz val="11"/>
        <color theme="0"/>
        <rFont val="Calibri"/>
        <family val="2"/>
        <scheme val="minor"/>
      </rPr>
      <t>Riesling</t>
    </r>
    <r>
      <rPr>
        <sz val="11"/>
        <color theme="0"/>
        <rFont val="Calibri"/>
        <family val="2"/>
        <scheme val="minor"/>
      </rPr>
      <t xml:space="preserve"> </t>
    </r>
  </si>
  <si>
    <t xml:space="preserve"> Reporting Year</t>
  </si>
  <si>
    <r>
      <rPr>
        <b/>
        <sz val="11"/>
        <color theme="0"/>
        <rFont val="Calibri"/>
        <family val="2"/>
        <scheme val="minor"/>
      </rPr>
      <t>Pinot Noir</t>
    </r>
    <r>
      <rPr>
        <sz val="11"/>
        <color theme="0"/>
        <rFont val="Calibri"/>
        <family val="2"/>
        <scheme val="minor"/>
      </rPr>
      <t xml:space="preserve"> </t>
    </r>
  </si>
  <si>
    <r>
      <rPr>
        <b/>
        <sz val="11"/>
        <color theme="0"/>
        <rFont val="Calibri"/>
        <family val="2"/>
        <scheme val="minor"/>
      </rPr>
      <t>Cabernet Franc</t>
    </r>
    <r>
      <rPr>
        <sz val="11"/>
        <color theme="0"/>
        <rFont val="Calibri"/>
        <family val="2"/>
        <scheme val="minor"/>
      </rPr>
      <t xml:space="preserve"> </t>
    </r>
  </si>
  <si>
    <r>
      <rPr>
        <b/>
        <sz val="11"/>
        <color theme="0"/>
        <rFont val="Calibri"/>
        <family val="2"/>
        <scheme val="minor"/>
      </rPr>
      <t>Baco</t>
    </r>
    <r>
      <rPr>
        <sz val="11"/>
        <color theme="0"/>
        <rFont val="Calibri"/>
        <family val="2"/>
        <scheme val="minor"/>
      </rPr>
      <t xml:space="preserve"> </t>
    </r>
    <r>
      <rPr>
        <b/>
        <sz val="11"/>
        <color theme="0"/>
        <rFont val="Calibri"/>
        <family val="2"/>
        <scheme val="minor"/>
      </rPr>
      <t>Noir</t>
    </r>
    <r>
      <rPr>
        <sz val="11"/>
        <color theme="0"/>
        <rFont val="Calibri"/>
        <family val="2"/>
        <scheme val="minor"/>
      </rPr>
      <t xml:space="preserve"> </t>
    </r>
  </si>
  <si>
    <r>
      <rPr>
        <b/>
        <sz val="11"/>
        <color theme="0"/>
        <rFont val="Calibri"/>
        <family val="2"/>
        <scheme val="minor"/>
      </rPr>
      <t>Pinot</t>
    </r>
    <r>
      <rPr>
        <sz val="11"/>
        <color theme="0"/>
        <rFont val="Calibri"/>
        <family val="2"/>
        <scheme val="minor"/>
      </rPr>
      <t xml:space="preserve"> </t>
    </r>
    <r>
      <rPr>
        <b/>
        <sz val="11"/>
        <color theme="0"/>
        <rFont val="Calibri"/>
        <family val="2"/>
        <scheme val="minor"/>
      </rPr>
      <t>Gris</t>
    </r>
    <r>
      <rPr>
        <sz val="11"/>
        <color theme="0"/>
        <rFont val="Calibri"/>
        <family val="2"/>
        <scheme val="minor"/>
      </rPr>
      <t xml:space="preserve"> </t>
    </r>
  </si>
  <si>
    <r>
      <rPr>
        <b/>
        <sz val="11"/>
        <color theme="0"/>
        <rFont val="Calibri"/>
        <family val="2"/>
        <scheme val="minor"/>
      </rPr>
      <t>Sauvignon Blanc</t>
    </r>
    <r>
      <rPr>
        <sz val="11"/>
        <color theme="0"/>
        <rFont val="Calibri"/>
        <family val="2"/>
        <scheme val="minor"/>
      </rPr>
      <t xml:space="preserve"> </t>
    </r>
  </si>
  <si>
    <t>Gamay Noir</t>
  </si>
  <si>
    <r>
      <rPr>
        <b/>
        <sz val="11"/>
        <color theme="0"/>
        <rFont val="Calibri"/>
        <family val="2"/>
        <scheme val="minor"/>
      </rPr>
      <t>Merlot</t>
    </r>
    <r>
      <rPr>
        <sz val="11"/>
        <color theme="0"/>
        <rFont val="Calibri"/>
        <family val="2"/>
        <scheme val="minor"/>
      </rPr>
      <t xml:space="preserve"> </t>
    </r>
  </si>
  <si>
    <t>VQA PRODUCTION BY APPELLATION</t>
  </si>
  <si>
    <t>Primary viticultural areas (including sub-appellations) and Ontario</t>
  </si>
  <si>
    <t>Ontario</t>
  </si>
  <si>
    <t>TOTAL</t>
  </si>
  <si>
    <t>Sub-appellations broken out from viticultural areas</t>
  </si>
  <si>
    <t>Sub-appellations</t>
  </si>
  <si>
    <t>VARIETAL CONTENT DISTRIBUTION - ALL VQA PRODUCTION (TOP VARIETIES)</t>
  </si>
  <si>
    <t xml:space="preserve">White grape varieties </t>
  </si>
  <si>
    <t>Chardonnay</t>
  </si>
  <si>
    <t>Riesling</t>
  </si>
  <si>
    <t>Pinot Gris</t>
  </si>
  <si>
    <t>Vidal Blanc</t>
  </si>
  <si>
    <t>Sauvignon Blanc</t>
  </si>
  <si>
    <t>Gewurtztraminer</t>
  </si>
  <si>
    <t xml:space="preserve">Red grape varieties </t>
  </si>
  <si>
    <t>Cabernet Franc</t>
  </si>
  <si>
    <t>Merlot</t>
  </si>
  <si>
    <t>Pinot Noir</t>
  </si>
  <si>
    <t>Cabernet Sauvignon</t>
  </si>
  <si>
    <t>Baco Noir</t>
  </si>
  <si>
    <t>All other varieties</t>
  </si>
  <si>
    <t xml:space="preserve">This distribution represents all grapes used in VQA wines, including content that may or may not be declared on the label.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</si>
</sst>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1F2226"/>
      <name val="Calibri"/>
      <family val="2"/>
      <scheme val="minor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rgb="FFFFFFFF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Verdana"/>
      <family val="2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332D3D"/>
        <bgColor indexed="64"/>
      </patternFill>
    </fill>
    <fill>
      <patternFill patternType="solid">
        <fgColor rgb="FFE7E9D5"/>
        <bgColor indexed="64"/>
      </patternFill>
    </fill>
    <fill>
      <patternFill patternType="solid">
        <fgColor rgb="FFE7E9D5"/>
        <bgColor rgb="FF332D3D"/>
      </patternFill>
    </fill>
    <fill>
      <patternFill patternType="solid">
        <fgColor rgb="FFE7E9D5"/>
        <bgColor rgb="FF000000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2D3D"/>
      </left>
      <right style="thin">
        <color rgb="FF332D3D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26">
    <xf numFmtId="0" fontId="0" fillId="0" borderId="0" xfId="0"/>
    <xf numFmtId="0" fontId="7" fillId="0" borderId="0" xfId="0" applyFont="1"/>
    <xf numFmtId="0" fontId="0" fillId="0" borderId="1" xfId="0" applyBorder="1"/>
    <xf numFmtId="0" fontId="7" fillId="0" borderId="1" xfId="0" applyFont="1" applyBorder="1"/>
    <xf numFmtId="0" fontId="9" fillId="0" borderId="0" xfId="0" applyFont="1"/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165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/>
    <xf numFmtId="166" fontId="0" fillId="0" borderId="1" xfId="0" applyNumberFormat="1" applyBorder="1" applyAlignment="1">
      <alignment horizontal="right"/>
    </xf>
    <xf numFmtId="0" fontId="0" fillId="0" borderId="9" xfId="0" applyBorder="1" applyAlignment="1">
      <alignment horizontal="center" vertical="center"/>
    </xf>
    <xf numFmtId="166" fontId="0" fillId="0" borderId="9" xfId="0" applyNumberFormat="1" applyBorder="1"/>
    <xf numFmtId="166" fontId="0" fillId="0" borderId="9" xfId="0" applyNumberFormat="1" applyBorder="1" applyAlignment="1">
      <alignment horizontal="right"/>
    </xf>
    <xf numFmtId="0" fontId="0" fillId="0" borderId="5" xfId="0" applyBorder="1" applyAlignment="1">
      <alignment horizontal="center" vertical="center"/>
    </xf>
    <xf numFmtId="166" fontId="0" fillId="0" borderId="5" xfId="0" applyNumberFormat="1" applyBorder="1"/>
    <xf numFmtId="166" fontId="0" fillId="0" borderId="5" xfId="0" applyNumberForma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4" borderId="9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0" borderId="10" xfId="0" applyFont="1" applyBorder="1"/>
    <xf numFmtId="0" fontId="6" fillId="0" borderId="8" xfId="0" applyFont="1" applyBorder="1"/>
    <xf numFmtId="3" fontId="6" fillId="0" borderId="8" xfId="0" applyNumberFormat="1" applyFont="1" applyBorder="1"/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right"/>
    </xf>
    <xf numFmtId="0" fontId="7" fillId="0" borderId="12" xfId="0" applyFont="1" applyBorder="1"/>
    <xf numFmtId="0" fontId="7" fillId="0" borderId="13" xfId="0" applyFont="1" applyBorder="1"/>
    <xf numFmtId="0" fontId="7" fillId="0" borderId="5" xfId="0" applyFont="1" applyBorder="1"/>
    <xf numFmtId="0" fontId="7" fillId="0" borderId="14" xfId="0" applyFont="1" applyBorder="1"/>
    <xf numFmtId="0" fontId="7" fillId="0" borderId="1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7" fillId="0" borderId="9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right"/>
    </xf>
    <xf numFmtId="1" fontId="6" fillId="0" borderId="1" xfId="0" applyNumberFormat="1" applyFont="1" applyBorder="1" applyAlignment="1">
      <alignment horizontal="right"/>
    </xf>
    <xf numFmtId="0" fontId="5" fillId="0" borderId="0" xfId="0" applyFont="1"/>
    <xf numFmtId="0" fontId="5" fillId="3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4" borderId="1" xfId="0" applyFill="1" applyBorder="1"/>
    <xf numFmtId="0" fontId="4" fillId="0" borderId="1" xfId="0" applyFont="1" applyBorder="1" applyAlignment="1">
      <alignment horizontal="left" vertical="top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9" fontId="12" fillId="0" borderId="1" xfId="2" applyNumberFormat="1" applyFont="1" applyFill="1" applyBorder="1"/>
    <xf numFmtId="9" fontId="12" fillId="0" borderId="1" xfId="2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12" fillId="4" borderId="1" xfId="0" applyFont="1" applyFill="1" applyBorder="1"/>
    <xf numFmtId="9" fontId="0" fillId="0" borderId="0" xfId="0" applyNumberFormat="1"/>
    <xf numFmtId="10" fontId="0" fillId="0" borderId="0" xfId="0" applyNumberFormat="1"/>
    <xf numFmtId="0" fontId="12" fillId="0" borderId="9" xfId="0" applyFont="1" applyBorder="1" applyAlignment="1">
      <alignment vertical="center" wrapText="1"/>
    </xf>
    <xf numFmtId="9" fontId="12" fillId="0" borderId="9" xfId="2" applyNumberFormat="1" applyFont="1" applyFill="1" applyBorder="1"/>
    <xf numFmtId="9" fontId="12" fillId="0" borderId="9" xfId="2" applyNumberFormat="1" applyFont="1" applyFill="1" applyBorder="1" applyAlignment="1">
      <alignment horizontal="right" vertical="center" wrapText="1"/>
    </xf>
    <xf numFmtId="9" fontId="12" fillId="0" borderId="1" xfId="2" applyNumberFormat="1" applyFont="1" applyFill="1" applyBorder="1" applyAlignment="1">
      <alignment wrapText="1"/>
    </xf>
    <xf numFmtId="0" fontId="0" fillId="4" borderId="11" xfId="0" applyFill="1" applyBorder="1" applyAlignment="1">
      <alignment horizontal="center" vertical="center" wrapText="1"/>
    </xf>
    <xf numFmtId="165" fontId="0" fillId="0" borderId="11" xfId="1" applyNumberFormat="1" applyFont="1" applyBorder="1" applyAlignment="1">
      <alignment vertical="center" wrapText="1"/>
    </xf>
    <xf numFmtId="0" fontId="0" fillId="4" borderId="15" xfId="0" applyFill="1" applyBorder="1" applyAlignment="1">
      <alignment horizontal="center" vertical="center" wrapText="1"/>
    </xf>
    <xf numFmtId="165" fontId="0" fillId="0" borderId="15" xfId="1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9" fontId="0" fillId="0" borderId="1" xfId="0" applyNumberFormat="1" applyBorder="1"/>
    <xf numFmtId="9" fontId="0" fillId="0" borderId="16" xfId="0" applyNumberFormat="1" applyBorder="1"/>
    <xf numFmtId="9" fontId="12" fillId="0" borderId="1" xfId="0" applyNumberFormat="1" applyFont="1" applyBorder="1"/>
    <xf numFmtId="0" fontId="14" fillId="4" borderId="19" xfId="0" applyFont="1" applyFill="1" applyBorder="1" applyAlignment="1">
      <alignment horizontal="left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5" fillId="3" borderId="0" xfId="0" applyFont="1" applyFill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0" fillId="0" borderId="13" xfId="0" applyBorder="1"/>
    <xf numFmtId="0" fontId="0" fillId="0" borderId="13" xfId="0" applyBorder="1" applyAlignment="1">
      <alignment horizontal="right"/>
    </xf>
    <xf numFmtId="0" fontId="18" fillId="0" borderId="1" xfId="0" applyFont="1" applyBorder="1" applyAlignment="1">
      <alignment horizontal="right" vertical="center" wrapText="1"/>
    </xf>
    <xf numFmtId="0" fontId="14" fillId="0" borderId="19" xfId="0" applyFont="1" applyBorder="1" applyAlignment="1">
      <alignment horizontal="right" vertical="center" wrapText="1"/>
    </xf>
    <xf numFmtId="3" fontId="14" fillId="0" borderId="21" xfId="0" applyNumberFormat="1" applyFont="1" applyBorder="1" applyAlignment="1">
      <alignment horizontal="right" vertical="center" wrapText="1"/>
    </xf>
    <xf numFmtId="0" fontId="16" fillId="0" borderId="19" xfId="0" applyFont="1" applyBorder="1" applyAlignment="1">
      <alignment horizontal="right" vertical="center" wrapText="1"/>
    </xf>
    <xf numFmtId="0" fontId="16" fillId="0" borderId="20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right" vertical="center" wrapText="1"/>
    </xf>
    <xf numFmtId="3" fontId="16" fillId="0" borderId="19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4" fillId="4" borderId="19" xfId="0" applyFont="1" applyFill="1" applyBorder="1" applyAlignment="1">
      <alignment horizontal="right" vertical="center" wrapText="1"/>
    </xf>
    <xf numFmtId="0" fontId="15" fillId="4" borderId="21" xfId="0" applyFont="1" applyFill="1" applyBorder="1" applyAlignment="1">
      <alignment horizontal="right" vertical="center" wrapText="1"/>
    </xf>
    <xf numFmtId="0" fontId="15" fillId="4" borderId="20" xfId="0" applyFont="1" applyFill="1" applyBorder="1" applyAlignment="1">
      <alignment horizontal="right" vertical="center" wrapText="1"/>
    </xf>
    <xf numFmtId="3" fontId="14" fillId="0" borderId="19" xfId="0" applyNumberFormat="1" applyFont="1" applyBorder="1" applyAlignment="1">
      <alignment horizontal="right" vertical="center" wrapText="1"/>
    </xf>
    <xf numFmtId="0" fontId="14" fillId="0" borderId="2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66" fontId="0" fillId="0" borderId="0" xfId="0" applyNumberFormat="1"/>
    <xf numFmtId="3" fontId="0" fillId="0" borderId="0" xfId="0" applyNumberFormat="1"/>
    <xf numFmtId="166" fontId="0" fillId="0" borderId="0" xfId="0" applyNumberFormat="1" applyAlignment="1">
      <alignment horizontal="right"/>
    </xf>
    <xf numFmtId="0" fontId="18" fillId="0" borderId="0" xfId="0" applyFont="1" applyAlignment="1">
      <alignment horizontal="right" vertical="center" wrapText="1"/>
    </xf>
    <xf numFmtId="0" fontId="0" fillId="7" borderId="0" xfId="0" applyFill="1" applyAlignment="1">
      <alignment horizontal="center"/>
    </xf>
    <xf numFmtId="0" fontId="0" fillId="7" borderId="0" xfId="0" applyFill="1"/>
    <xf numFmtId="0" fontId="0" fillId="4" borderId="1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5" fillId="3" borderId="0" xfId="0" applyFont="1" applyFill="1" applyAlignment="1">
      <alignment horizontal="left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right" vertical="center" wrapText="1"/>
    </xf>
    <xf numFmtId="0" fontId="13" fillId="3" borderId="3" xfId="0" applyFont="1" applyFill="1" applyBorder="1" applyAlignment="1">
      <alignment horizontal="right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8" fillId="3" borderId="1" xfId="0" applyFont="1" applyFill="1" applyBorder="1" applyAlignment="1"/>
    <xf numFmtId="0" fontId="5" fillId="3" borderId="2" xfId="0" applyFont="1" applyFill="1" applyBorder="1" applyAlignment="1"/>
    <xf numFmtId="0" fontId="5" fillId="3" borderId="1" xfId="0" applyFont="1" applyFill="1" applyBorder="1" applyAlignment="1"/>
    <xf numFmtId="0" fontId="5" fillId="3" borderId="0" xfId="0" applyFont="1" applyFill="1" applyAlignment="1"/>
  </cellXfs>
  <cellStyles count="3">
    <cellStyle name="Comma" xfId="1" builtinId="3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332D3D"/>
      <color rgb="FFE7E9D5"/>
      <color rgb="FFBDC1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5021-6A47-48C6-BB23-FD5B3EE26B1D}">
  <dimension ref="A1:K27"/>
  <sheetViews>
    <sheetView tabSelected="1" view="pageLayout" zoomScaleNormal="100" workbookViewId="0">
      <selection activeCell="G32" sqref="G32"/>
    </sheetView>
  </sheetViews>
  <sheetFormatPr defaultColWidth="9.140625" defaultRowHeight="15"/>
  <cols>
    <col min="1" max="1" width="19.85546875" customWidth="1"/>
    <col min="2" max="25" width="9.42578125" customWidth="1"/>
  </cols>
  <sheetData>
    <row r="1" spans="1:11" ht="25.5" customHeight="1"/>
    <row r="2" spans="1:11" ht="15.75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1">
      <c r="A3" s="52"/>
      <c r="B3" s="52">
        <v>2000</v>
      </c>
      <c r="C3" s="52">
        <v>2001</v>
      </c>
      <c r="D3" s="52">
        <v>2002</v>
      </c>
      <c r="E3" s="52">
        <v>2003</v>
      </c>
      <c r="F3" s="52">
        <v>2004</v>
      </c>
      <c r="G3" s="52">
        <v>2005</v>
      </c>
      <c r="H3" s="52">
        <v>2006</v>
      </c>
      <c r="I3" s="52">
        <v>2007</v>
      </c>
      <c r="J3" s="52">
        <v>2008</v>
      </c>
      <c r="K3" s="52">
        <v>2009</v>
      </c>
    </row>
    <row r="4" spans="1:11">
      <c r="A4" s="2" t="s">
        <v>1</v>
      </c>
      <c r="B4" s="2">
        <v>29</v>
      </c>
      <c r="C4" s="2">
        <v>43</v>
      </c>
      <c r="D4" s="2">
        <v>47</v>
      </c>
      <c r="E4" s="2">
        <v>49</v>
      </c>
      <c r="F4" s="2">
        <v>51</v>
      </c>
      <c r="G4" s="2">
        <v>56</v>
      </c>
      <c r="H4" s="2">
        <v>59</v>
      </c>
      <c r="I4" s="2">
        <v>65</v>
      </c>
      <c r="J4" s="2">
        <v>68</v>
      </c>
      <c r="K4" s="2">
        <v>69</v>
      </c>
    </row>
    <row r="5" spans="1:11">
      <c r="A5" s="2" t="s">
        <v>2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10</v>
      </c>
      <c r="J5" s="2">
        <v>11</v>
      </c>
      <c r="K5" s="2">
        <v>14</v>
      </c>
    </row>
    <row r="6" spans="1:11">
      <c r="A6" s="2" t="s">
        <v>3</v>
      </c>
      <c r="B6" s="2">
        <v>3</v>
      </c>
      <c r="C6" s="2">
        <v>5</v>
      </c>
      <c r="D6" s="2">
        <v>5</v>
      </c>
      <c r="E6" s="2">
        <v>8</v>
      </c>
      <c r="F6" s="2">
        <v>7</v>
      </c>
      <c r="G6" s="2">
        <v>7</v>
      </c>
      <c r="H6" s="2">
        <v>9</v>
      </c>
      <c r="I6" s="2">
        <v>13</v>
      </c>
      <c r="J6" s="2">
        <v>13</v>
      </c>
      <c r="K6" s="2">
        <v>13</v>
      </c>
    </row>
    <row r="7" spans="1:11">
      <c r="A7" s="2" t="s">
        <v>4</v>
      </c>
      <c r="B7" s="2">
        <v>5</v>
      </c>
      <c r="C7" s="2">
        <v>7</v>
      </c>
      <c r="D7" s="2">
        <v>7</v>
      </c>
      <c r="E7" s="2">
        <v>10</v>
      </c>
      <c r="F7" s="2">
        <v>12</v>
      </c>
      <c r="G7" s="2">
        <v>16</v>
      </c>
      <c r="H7" s="2">
        <v>18</v>
      </c>
      <c r="I7" s="2">
        <v>6</v>
      </c>
      <c r="J7" s="2">
        <v>10</v>
      </c>
      <c r="K7" s="2">
        <v>10</v>
      </c>
    </row>
    <row r="8" spans="1:11">
      <c r="A8" s="2" t="s">
        <v>5</v>
      </c>
      <c r="B8" s="2">
        <v>37</v>
      </c>
      <c r="C8" s="2">
        <v>55</v>
      </c>
      <c r="D8" s="2">
        <v>59</v>
      </c>
      <c r="E8" s="2">
        <v>67</v>
      </c>
      <c r="F8" s="2">
        <v>70</v>
      </c>
      <c r="G8" s="2">
        <v>79</v>
      </c>
      <c r="H8" s="2">
        <v>86</v>
      </c>
      <c r="I8" s="2">
        <v>94</v>
      </c>
      <c r="J8" s="2">
        <v>102</v>
      </c>
      <c r="K8" s="2">
        <v>106</v>
      </c>
    </row>
    <row r="10" spans="1:11">
      <c r="A10" s="52"/>
      <c r="B10" s="52">
        <v>2010</v>
      </c>
      <c r="C10" s="52">
        <v>2011</v>
      </c>
      <c r="D10" s="52">
        <v>2012</v>
      </c>
      <c r="E10" s="52">
        <v>2013</v>
      </c>
      <c r="F10" s="52">
        <v>2014</v>
      </c>
      <c r="G10" s="52">
        <v>2015</v>
      </c>
      <c r="H10" s="52">
        <v>2016</v>
      </c>
      <c r="I10" s="52">
        <v>2017</v>
      </c>
      <c r="J10" s="52">
        <v>2018</v>
      </c>
      <c r="K10" s="52">
        <v>2019</v>
      </c>
    </row>
    <row r="11" spans="1:11">
      <c r="A11" s="2" t="s">
        <v>1</v>
      </c>
      <c r="B11" s="2">
        <v>71</v>
      </c>
      <c r="C11" s="2">
        <v>79</v>
      </c>
      <c r="D11" s="2">
        <v>83</v>
      </c>
      <c r="E11" s="2">
        <v>83</v>
      </c>
      <c r="F11" s="2">
        <v>84</v>
      </c>
      <c r="G11" s="2">
        <v>85</v>
      </c>
      <c r="H11" s="2">
        <v>92</v>
      </c>
      <c r="I11" s="2">
        <v>96</v>
      </c>
      <c r="J11" s="2">
        <v>99</v>
      </c>
      <c r="K11" s="2">
        <v>101</v>
      </c>
    </row>
    <row r="12" spans="1:11">
      <c r="A12" s="2" t="s">
        <v>6</v>
      </c>
      <c r="B12" s="2">
        <v>17</v>
      </c>
      <c r="C12" s="2">
        <v>21</v>
      </c>
      <c r="D12" s="2">
        <v>21</v>
      </c>
      <c r="E12" s="2">
        <v>25</v>
      </c>
      <c r="F12" s="2">
        <v>26</v>
      </c>
      <c r="G12" s="2">
        <v>30</v>
      </c>
      <c r="H12" s="2">
        <v>30</v>
      </c>
      <c r="I12" s="2">
        <v>30</v>
      </c>
      <c r="J12" s="2">
        <v>31</v>
      </c>
      <c r="K12" s="2">
        <v>32</v>
      </c>
    </row>
    <row r="13" spans="1:11">
      <c r="A13" s="2" t="s">
        <v>3</v>
      </c>
      <c r="B13" s="2">
        <v>13</v>
      </c>
      <c r="C13" s="2">
        <v>12</v>
      </c>
      <c r="D13" s="2">
        <v>13</v>
      </c>
      <c r="E13" s="2">
        <v>15</v>
      </c>
      <c r="F13" s="2">
        <v>15</v>
      </c>
      <c r="G13" s="2">
        <v>14</v>
      </c>
      <c r="H13" s="2">
        <v>14</v>
      </c>
      <c r="I13" s="2">
        <v>14</v>
      </c>
      <c r="J13" s="2">
        <v>14</v>
      </c>
      <c r="K13" s="2">
        <v>15</v>
      </c>
    </row>
    <row r="14" spans="1:11">
      <c r="A14" s="2" t="s">
        <v>4</v>
      </c>
      <c r="B14" s="2">
        <v>9</v>
      </c>
      <c r="C14" s="2">
        <v>11</v>
      </c>
      <c r="D14" s="2">
        <v>14</v>
      </c>
      <c r="E14" s="2">
        <v>17</v>
      </c>
      <c r="F14" s="2">
        <v>20</v>
      </c>
      <c r="G14" s="2">
        <v>22</v>
      </c>
      <c r="H14" s="2">
        <v>25</v>
      </c>
      <c r="I14" s="2">
        <v>27</v>
      </c>
      <c r="J14" s="2">
        <v>31</v>
      </c>
      <c r="K14" s="2">
        <v>30</v>
      </c>
    </row>
    <row r="15" spans="1:11">
      <c r="A15" s="2" t="s">
        <v>7</v>
      </c>
      <c r="B15" s="2">
        <v>110</v>
      </c>
      <c r="C15" s="2">
        <v>123</v>
      </c>
      <c r="D15" s="2">
        <v>131</v>
      </c>
      <c r="E15" s="2">
        <v>140</v>
      </c>
      <c r="F15" s="2">
        <v>145</v>
      </c>
      <c r="G15" s="2">
        <v>151</v>
      </c>
      <c r="H15" s="2">
        <v>161</v>
      </c>
      <c r="I15" s="2">
        <v>167</v>
      </c>
      <c r="J15" s="2">
        <v>175</v>
      </c>
      <c r="K15" s="2">
        <v>178</v>
      </c>
    </row>
    <row r="17" spans="1:7">
      <c r="A17" s="52"/>
      <c r="B17" s="52">
        <v>2020</v>
      </c>
      <c r="C17" s="52">
        <v>2021</v>
      </c>
      <c r="D17" s="52">
        <v>2022</v>
      </c>
      <c r="E17" s="52">
        <v>2023</v>
      </c>
      <c r="F17" s="52">
        <v>2024</v>
      </c>
      <c r="G17" s="52">
        <v>2025</v>
      </c>
    </row>
    <row r="18" spans="1:7">
      <c r="A18" s="2" t="s">
        <v>1</v>
      </c>
      <c r="B18" s="2">
        <v>97</v>
      </c>
      <c r="C18" s="2">
        <v>96</v>
      </c>
      <c r="D18" s="2">
        <v>100</v>
      </c>
      <c r="E18" s="2">
        <v>104</v>
      </c>
      <c r="F18" s="2">
        <v>103</v>
      </c>
      <c r="G18" s="2">
        <v>105</v>
      </c>
    </row>
    <row r="19" spans="1:7">
      <c r="A19" s="2" t="s">
        <v>6</v>
      </c>
      <c r="B19" s="2">
        <v>29</v>
      </c>
      <c r="C19" s="2">
        <v>29</v>
      </c>
      <c r="D19" s="2">
        <v>29</v>
      </c>
      <c r="E19" s="2">
        <v>29</v>
      </c>
      <c r="F19" s="2">
        <v>27</v>
      </c>
      <c r="G19" s="2">
        <v>29</v>
      </c>
    </row>
    <row r="20" spans="1:7">
      <c r="A20" s="2" t="s">
        <v>3</v>
      </c>
      <c r="B20" s="2">
        <v>16</v>
      </c>
      <c r="C20" s="2">
        <v>16</v>
      </c>
      <c r="D20" s="2">
        <v>16</v>
      </c>
      <c r="E20" s="2">
        <v>16</v>
      </c>
      <c r="F20" s="2">
        <v>17</v>
      </c>
      <c r="G20" s="2">
        <v>15</v>
      </c>
    </row>
    <row r="21" spans="1:7">
      <c r="A21" s="2" t="s">
        <v>4</v>
      </c>
      <c r="B21" s="2">
        <v>38</v>
      </c>
      <c r="C21" s="2">
        <v>42</v>
      </c>
      <c r="D21" s="2">
        <v>46</v>
      </c>
      <c r="E21" s="2">
        <v>44</v>
      </c>
      <c r="F21" s="2">
        <v>45</v>
      </c>
      <c r="G21" s="2">
        <v>45</v>
      </c>
    </row>
    <row r="22" spans="1:7">
      <c r="A22" s="2" t="s">
        <v>7</v>
      </c>
      <c r="B22" s="2">
        <v>180</v>
      </c>
      <c r="C22" s="2">
        <v>183</v>
      </c>
      <c r="D22" s="2">
        <v>191</v>
      </c>
      <c r="E22" s="2">
        <v>193</v>
      </c>
      <c r="F22" s="2">
        <v>192</v>
      </c>
      <c r="G22" s="2">
        <f>SUM(G18:G21)</f>
        <v>194</v>
      </c>
    </row>
    <row r="24" spans="1:7">
      <c r="A24" s="4" t="s">
        <v>8</v>
      </c>
    </row>
    <row r="25" spans="1:7">
      <c r="A25" s="4"/>
    </row>
    <row r="26" spans="1:7">
      <c r="A26" s="4"/>
    </row>
    <row r="27" spans="1:7">
      <c r="A27" s="4"/>
    </row>
  </sheetData>
  <mergeCells count="1">
    <mergeCell ref="A2:K2"/>
  </mergeCells>
  <pageMargins left="0.7" right="0.7" top="0.75" bottom="0.75" header="0.3" footer="0.3"/>
  <pageSetup orientation="landscape" horizontalDpi="4294967295" verticalDpi="4294967295" r:id="rId1"/>
  <headerFooter>
    <oddHeader>&amp;L&amp;G</oddHeader>
    <oddFooter xml:space="preserve">&amp;C&amp;8Data is reported for the 12 month period ending March 31 of each year.  
Production is based on wines approved during the reporting period (may be multiple vintages).  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AE378-F378-4A33-8337-29900EA99F46}">
  <dimension ref="A1:F32"/>
  <sheetViews>
    <sheetView zoomScaleNormal="100" workbookViewId="0">
      <selection activeCell="D10" sqref="D10"/>
    </sheetView>
  </sheetViews>
  <sheetFormatPr defaultRowHeight="15"/>
  <cols>
    <col min="1" max="1" width="16.28515625" customWidth="1"/>
    <col min="2" max="2" width="17.140625" customWidth="1"/>
    <col min="3" max="3" width="19.5703125" customWidth="1"/>
    <col min="4" max="4" width="25.28515625" customWidth="1"/>
    <col min="5" max="5" width="0.140625" customWidth="1"/>
    <col min="6" max="6" width="9.140625" hidden="1" customWidth="1"/>
  </cols>
  <sheetData>
    <row r="1" spans="1:6" ht="30.75" customHeight="1"/>
    <row r="2" spans="1:6">
      <c r="A2" s="108" t="s">
        <v>9</v>
      </c>
      <c r="B2" s="108"/>
      <c r="C2" s="108"/>
      <c r="D2" s="108"/>
      <c r="E2" s="108"/>
      <c r="F2" s="108"/>
    </row>
    <row r="3" spans="1:6" ht="18.75" customHeight="1">
      <c r="A3" s="6" t="s">
        <v>10</v>
      </c>
      <c r="B3" s="106" t="s">
        <v>11</v>
      </c>
      <c r="C3" s="107"/>
      <c r="D3" s="68" t="s">
        <v>12</v>
      </c>
    </row>
    <row r="4" spans="1:6">
      <c r="A4" s="6"/>
      <c r="B4" s="6" t="s">
        <v>13</v>
      </c>
      <c r="C4" s="70" t="s">
        <v>14</v>
      </c>
      <c r="D4" s="68" t="s">
        <v>13</v>
      </c>
    </row>
    <row r="5" spans="1:6">
      <c r="A5" s="5">
        <v>2025</v>
      </c>
      <c r="B5" s="8">
        <v>21937678</v>
      </c>
      <c r="C5" s="8">
        <v>433655670</v>
      </c>
      <c r="D5" s="69">
        <v>28110414</v>
      </c>
    </row>
    <row r="6" spans="1:6">
      <c r="A6" s="5">
        <v>2024</v>
      </c>
      <c r="B6" s="8">
        <v>19943872</v>
      </c>
      <c r="C6" s="8">
        <v>403520898</v>
      </c>
      <c r="D6" s="69">
        <v>22177790</v>
      </c>
    </row>
    <row r="7" spans="1:6">
      <c r="A7" s="5">
        <v>2023</v>
      </c>
      <c r="B7" s="8">
        <v>21483812</v>
      </c>
      <c r="C7" s="71">
        <v>439731151</v>
      </c>
      <c r="D7" s="69">
        <v>25120107</v>
      </c>
    </row>
    <row r="8" spans="1:6">
      <c r="A8" s="5">
        <v>2022</v>
      </c>
      <c r="B8" s="8">
        <v>21580066</v>
      </c>
      <c r="C8" s="71">
        <v>423643219</v>
      </c>
      <c r="D8" s="69">
        <v>26460990</v>
      </c>
    </row>
    <row r="9" spans="1:6">
      <c r="A9" s="5">
        <v>2021</v>
      </c>
      <c r="B9" s="8">
        <v>21327676</v>
      </c>
      <c r="C9" s="71">
        <v>412123446</v>
      </c>
      <c r="D9" s="69">
        <v>29694861</v>
      </c>
    </row>
    <row r="10" spans="1:6">
      <c r="A10" s="5">
        <v>2020</v>
      </c>
      <c r="B10" s="8">
        <v>21922225</v>
      </c>
      <c r="C10" s="71">
        <v>459282088</v>
      </c>
      <c r="D10" s="69">
        <v>24864480</v>
      </c>
    </row>
    <row r="11" spans="1:6">
      <c r="A11" s="5">
        <v>2019</v>
      </c>
      <c r="B11" s="8">
        <v>22176084</v>
      </c>
      <c r="C11" s="71">
        <v>477882617</v>
      </c>
      <c r="D11" s="69">
        <v>27803185</v>
      </c>
    </row>
    <row r="12" spans="1:6">
      <c r="A12" s="5">
        <v>2018</v>
      </c>
      <c r="B12" s="8">
        <v>21998025</v>
      </c>
      <c r="C12" s="71">
        <v>474391338</v>
      </c>
      <c r="D12" s="69">
        <v>28825254</v>
      </c>
    </row>
    <row r="13" spans="1:6">
      <c r="A13" s="5">
        <v>2017</v>
      </c>
      <c r="B13" s="8">
        <v>20295576</v>
      </c>
      <c r="C13" s="71">
        <v>429195756</v>
      </c>
      <c r="D13" s="69">
        <v>25660866</v>
      </c>
    </row>
    <row r="14" spans="1:6">
      <c r="A14" s="5">
        <v>2016</v>
      </c>
      <c r="B14" s="8">
        <v>19525686</v>
      </c>
      <c r="C14" s="71">
        <v>390552022</v>
      </c>
      <c r="D14" s="69">
        <v>20169837</v>
      </c>
    </row>
    <row r="15" spans="1:6">
      <c r="A15" s="5">
        <v>2015</v>
      </c>
      <c r="B15" s="8">
        <v>17860299</v>
      </c>
      <c r="C15" s="71">
        <v>314024426</v>
      </c>
      <c r="D15" s="69">
        <v>24209424</v>
      </c>
    </row>
    <row r="16" spans="1:6">
      <c r="A16" s="5">
        <v>2014</v>
      </c>
      <c r="B16" s="8">
        <v>17449828</v>
      </c>
      <c r="C16" s="71">
        <v>395481849</v>
      </c>
      <c r="D16" s="69">
        <v>23601262</v>
      </c>
    </row>
    <row r="17" spans="1:4">
      <c r="A17" s="5">
        <v>2013</v>
      </c>
      <c r="B17" s="8">
        <v>17372907</v>
      </c>
      <c r="C17" s="71">
        <v>346099616</v>
      </c>
      <c r="D17" s="69">
        <v>21935405</v>
      </c>
    </row>
    <row r="18" spans="1:4">
      <c r="A18" s="5">
        <v>2012</v>
      </c>
      <c r="B18" s="8">
        <v>16617005</v>
      </c>
      <c r="C18" s="71">
        <v>309019079</v>
      </c>
      <c r="D18" s="69">
        <v>20922385</v>
      </c>
    </row>
    <row r="19" spans="1:4">
      <c r="A19" s="5">
        <v>2011</v>
      </c>
      <c r="B19" s="8">
        <v>15567070</v>
      </c>
      <c r="C19" s="71">
        <v>287791118</v>
      </c>
      <c r="D19" s="69">
        <v>20726284</v>
      </c>
    </row>
    <row r="20" spans="1:4">
      <c r="A20" s="5">
        <v>2010</v>
      </c>
      <c r="B20" s="8">
        <v>15059913</v>
      </c>
      <c r="C20" s="71">
        <v>270203911</v>
      </c>
      <c r="D20" s="69">
        <v>16764116</v>
      </c>
    </row>
    <row r="21" spans="1:4">
      <c r="A21" s="5">
        <v>2009</v>
      </c>
      <c r="B21" s="8">
        <v>13385089</v>
      </c>
      <c r="C21" s="71">
        <v>249950894</v>
      </c>
      <c r="D21" s="69">
        <v>18876465</v>
      </c>
    </row>
    <row r="22" spans="1:4">
      <c r="A22" s="5">
        <v>2008</v>
      </c>
      <c r="B22" s="8">
        <v>11460736</v>
      </c>
      <c r="C22" s="71">
        <v>219063403</v>
      </c>
      <c r="D22" s="69">
        <v>16357815</v>
      </c>
    </row>
    <row r="23" spans="1:4">
      <c r="A23" s="5">
        <v>2007</v>
      </c>
      <c r="B23" s="8">
        <v>9944706</v>
      </c>
      <c r="C23" s="71">
        <v>189114117</v>
      </c>
      <c r="D23" s="69">
        <v>12404430</v>
      </c>
    </row>
    <row r="24" spans="1:4">
      <c r="A24" s="5">
        <v>2006</v>
      </c>
      <c r="B24" s="8">
        <v>10771031</v>
      </c>
      <c r="C24" s="71">
        <v>205765014</v>
      </c>
      <c r="D24" s="69">
        <v>15353262</v>
      </c>
    </row>
    <row r="25" spans="1:4">
      <c r="A25" s="5">
        <v>2005</v>
      </c>
      <c r="B25" s="8">
        <v>9138681</v>
      </c>
      <c r="C25" s="71">
        <v>183780184</v>
      </c>
      <c r="D25" s="69">
        <v>9050463</v>
      </c>
    </row>
    <row r="26" spans="1:4">
      <c r="A26" s="5">
        <v>2004</v>
      </c>
      <c r="B26" s="8">
        <v>11497207</v>
      </c>
      <c r="C26" s="71">
        <v>191757012</v>
      </c>
      <c r="D26" s="69">
        <v>14164776</v>
      </c>
    </row>
    <row r="27" spans="1:4">
      <c r="A27" s="5">
        <v>2003</v>
      </c>
      <c r="B27" s="8">
        <v>11361624</v>
      </c>
      <c r="C27" s="71">
        <v>197955392</v>
      </c>
      <c r="D27" s="69">
        <v>13359816</v>
      </c>
    </row>
    <row r="28" spans="1:4">
      <c r="A28" s="5">
        <v>2002</v>
      </c>
      <c r="B28" s="8">
        <v>9083838</v>
      </c>
      <c r="C28" s="71">
        <v>161709699</v>
      </c>
      <c r="D28" s="69">
        <v>11929473</v>
      </c>
    </row>
    <row r="29" spans="1:4">
      <c r="A29" s="5">
        <v>2001</v>
      </c>
      <c r="B29" s="8">
        <v>7921042</v>
      </c>
      <c r="C29" s="71">
        <v>144755723</v>
      </c>
      <c r="D29" s="69">
        <v>5021244</v>
      </c>
    </row>
    <row r="31" spans="1:4">
      <c r="A31" s="4" t="s">
        <v>15</v>
      </c>
    </row>
    <row r="32" spans="1:4">
      <c r="A32" s="4" t="s">
        <v>16</v>
      </c>
    </row>
  </sheetData>
  <mergeCells count="2">
    <mergeCell ref="B3:C3"/>
    <mergeCell ref="A2:F2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Header>&amp;L&amp;G</oddHeader>
    <oddFooter xml:space="preserve">&amp;C&amp;8Data is reported for the 12 month period ending March 31 of each year.  
Production is based on wines approved during the reporting period (may be multiple vintages).  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4B55-5E0F-43F8-ABF6-4A80B6DEAEEB}">
  <dimension ref="A1:K28"/>
  <sheetViews>
    <sheetView zoomScaleNormal="100" workbookViewId="0">
      <selection activeCell="J31" sqref="J31"/>
    </sheetView>
  </sheetViews>
  <sheetFormatPr defaultRowHeight="15"/>
  <cols>
    <col min="1" max="1" width="26" customWidth="1"/>
    <col min="2" max="11" width="12.7109375" customWidth="1"/>
  </cols>
  <sheetData>
    <row r="1" spans="1:11" ht="25.5" customHeight="1" thickBot="1"/>
    <row r="2" spans="1:11" ht="15.75" thickBot="1">
      <c r="A2" s="109" t="s">
        <v>17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 ht="15.75" thickBot="1">
      <c r="A3" s="76"/>
      <c r="B3" s="77">
        <v>2025</v>
      </c>
      <c r="C3" s="77">
        <v>2024</v>
      </c>
      <c r="D3" s="77">
        <v>2023</v>
      </c>
      <c r="E3" s="77">
        <v>2022</v>
      </c>
      <c r="F3" s="77">
        <v>2021</v>
      </c>
      <c r="G3" s="77">
        <v>2020</v>
      </c>
      <c r="H3" s="77">
        <v>2019</v>
      </c>
      <c r="I3" s="77">
        <v>2018</v>
      </c>
      <c r="J3" s="77">
        <v>2017</v>
      </c>
      <c r="K3" s="77">
        <v>2016</v>
      </c>
    </row>
    <row r="4" spans="1:11" ht="15.75" thickBot="1">
      <c r="A4" s="78"/>
      <c r="B4" s="98"/>
      <c r="C4" s="79"/>
      <c r="D4" s="79"/>
      <c r="E4" s="79"/>
      <c r="F4" s="79"/>
      <c r="G4" s="79"/>
      <c r="H4" s="79"/>
      <c r="I4" s="79"/>
      <c r="J4" s="79"/>
      <c r="K4" s="79"/>
    </row>
    <row r="5" spans="1:11" ht="15.75" thickBot="1">
      <c r="A5" s="78" t="s">
        <v>18</v>
      </c>
      <c r="B5" s="88">
        <v>5989679</v>
      </c>
      <c r="C5" s="88">
        <v>6018703</v>
      </c>
      <c r="D5" s="88">
        <v>6739180</v>
      </c>
      <c r="E5" s="88">
        <v>7179639</v>
      </c>
      <c r="F5" s="88">
        <v>7900545</v>
      </c>
      <c r="G5" s="88">
        <v>6033500</v>
      </c>
      <c r="H5" s="88">
        <v>6335981</v>
      </c>
      <c r="I5" s="88">
        <v>6186709</v>
      </c>
      <c r="J5" s="88">
        <v>5440939</v>
      </c>
      <c r="K5" s="88">
        <v>5698955</v>
      </c>
    </row>
    <row r="6" spans="1:11" ht="15.75" thickBot="1">
      <c r="A6" s="78" t="s">
        <v>19</v>
      </c>
      <c r="B6" s="88">
        <v>3711782</v>
      </c>
      <c r="C6" s="88">
        <v>3607813</v>
      </c>
      <c r="D6" s="88">
        <v>3662211</v>
      </c>
      <c r="E6" s="88">
        <v>2204304</v>
      </c>
      <c r="F6" s="88">
        <v>1188709</v>
      </c>
      <c r="G6" s="88">
        <v>4156880</v>
      </c>
      <c r="H6" s="88">
        <v>4180213</v>
      </c>
      <c r="I6" s="88">
        <v>4181462</v>
      </c>
      <c r="J6" s="88">
        <v>3986696</v>
      </c>
      <c r="K6" s="88">
        <v>3868764</v>
      </c>
    </row>
    <row r="7" spans="1:11" ht="15.75" thickBot="1">
      <c r="A7" s="78" t="s">
        <v>20</v>
      </c>
      <c r="B7" s="88">
        <v>10614170</v>
      </c>
      <c r="C7" s="88">
        <v>8500627</v>
      </c>
      <c r="D7" s="88">
        <v>9002774</v>
      </c>
      <c r="E7" s="88">
        <v>10310618</v>
      </c>
      <c r="F7" s="88">
        <v>10683750</v>
      </c>
      <c r="G7" s="88">
        <v>9778211</v>
      </c>
      <c r="H7" s="88">
        <v>9233459</v>
      </c>
      <c r="I7" s="88">
        <v>8927598</v>
      </c>
      <c r="J7" s="88">
        <v>8396604</v>
      </c>
      <c r="K7" s="88">
        <v>8287375</v>
      </c>
    </row>
    <row r="8" spans="1:11" ht="15.75" thickBot="1">
      <c r="A8" s="78" t="s">
        <v>21</v>
      </c>
      <c r="B8" s="88">
        <v>45573</v>
      </c>
      <c r="C8" s="88">
        <v>35693</v>
      </c>
      <c r="D8" s="88">
        <v>44305</v>
      </c>
      <c r="E8" s="88">
        <v>49595</v>
      </c>
      <c r="F8" s="88">
        <v>38384</v>
      </c>
      <c r="G8" s="88">
        <v>49538</v>
      </c>
      <c r="H8" s="88">
        <v>50413</v>
      </c>
      <c r="I8" s="88">
        <v>54553</v>
      </c>
      <c r="J8" s="88">
        <v>64516</v>
      </c>
      <c r="K8" s="88">
        <v>73650</v>
      </c>
    </row>
    <row r="9" spans="1:11" ht="15.75" thickBot="1">
      <c r="A9" s="78" t="s">
        <v>22</v>
      </c>
      <c r="B9" s="88">
        <v>845221</v>
      </c>
      <c r="C9" s="88">
        <v>967812</v>
      </c>
      <c r="D9" s="88">
        <v>1111045</v>
      </c>
      <c r="E9" s="88">
        <v>1063240</v>
      </c>
      <c r="F9" s="88">
        <v>907784</v>
      </c>
      <c r="G9" s="88">
        <v>920872</v>
      </c>
      <c r="H9" s="88">
        <v>875045</v>
      </c>
      <c r="I9" s="88">
        <v>909796</v>
      </c>
      <c r="J9" s="88">
        <v>781876</v>
      </c>
      <c r="K9" s="88">
        <v>537929</v>
      </c>
    </row>
    <row r="10" spans="1:11" ht="15.75" thickBot="1">
      <c r="A10" s="78" t="s">
        <v>23</v>
      </c>
      <c r="B10" s="88">
        <v>731253</v>
      </c>
      <c r="C10" s="88">
        <v>813224</v>
      </c>
      <c r="D10" s="88">
        <v>924297</v>
      </c>
      <c r="E10" s="88">
        <v>772670</v>
      </c>
      <c r="F10" s="88">
        <v>608504</v>
      </c>
      <c r="G10" s="88">
        <v>983224</v>
      </c>
      <c r="H10" s="88">
        <v>1500973</v>
      </c>
      <c r="I10" s="88">
        <v>1737907</v>
      </c>
      <c r="J10" s="88">
        <v>1624945</v>
      </c>
      <c r="K10" s="88">
        <v>1059014</v>
      </c>
    </row>
    <row r="11" spans="1:11" ht="15.75" thickBot="1">
      <c r="A11" s="87"/>
      <c r="B11" s="89"/>
      <c r="C11" s="89"/>
      <c r="D11" s="90"/>
      <c r="E11" s="90"/>
      <c r="F11" s="91"/>
      <c r="G11" s="91"/>
      <c r="H11" s="91"/>
      <c r="I11" s="91"/>
      <c r="J11" s="91"/>
      <c r="K11" s="91"/>
    </row>
    <row r="12" spans="1:11" ht="15.75" thickBot="1">
      <c r="A12" s="80" t="s">
        <v>24</v>
      </c>
      <c r="B12" s="92">
        <v>21937678</v>
      </c>
      <c r="C12" s="92">
        <v>19943872</v>
      </c>
      <c r="D12" s="92">
        <v>21483812</v>
      </c>
      <c r="E12" s="92">
        <v>21580066</v>
      </c>
      <c r="F12" s="92">
        <v>21327676</v>
      </c>
      <c r="G12" s="92">
        <v>21922225</v>
      </c>
      <c r="H12" s="92">
        <v>22176084</v>
      </c>
      <c r="I12" s="92">
        <v>21998025</v>
      </c>
      <c r="J12" s="92">
        <v>20295576</v>
      </c>
      <c r="K12" s="92">
        <v>19525686</v>
      </c>
    </row>
    <row r="13" spans="1:11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</row>
    <row r="14" spans="1:11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</row>
    <row r="15" spans="1:11" ht="15.75" thickBot="1">
      <c r="A15" s="111" t="s">
        <v>25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</row>
    <row r="16" spans="1:11" ht="15.75" thickBot="1">
      <c r="A16" s="94"/>
      <c r="B16" s="95">
        <v>2025</v>
      </c>
      <c r="C16" s="95">
        <v>2024</v>
      </c>
      <c r="D16" s="96">
        <v>2023</v>
      </c>
      <c r="E16" s="96">
        <v>2022</v>
      </c>
      <c r="F16" s="96">
        <v>2021</v>
      </c>
      <c r="G16" s="96">
        <v>2020</v>
      </c>
      <c r="H16" s="96">
        <v>2019</v>
      </c>
      <c r="I16" s="96">
        <v>2018</v>
      </c>
      <c r="J16" s="96">
        <v>2017</v>
      </c>
      <c r="K16" s="96">
        <v>2016</v>
      </c>
    </row>
    <row r="17" spans="1:11" ht="15" customHeight="1" thickBot="1">
      <c r="A17" s="87"/>
      <c r="B17" s="89"/>
      <c r="C17" s="89"/>
      <c r="D17" s="90"/>
      <c r="E17" s="90"/>
      <c r="F17" s="90"/>
      <c r="G17" s="90"/>
      <c r="H17" s="90"/>
      <c r="I17" s="90"/>
      <c r="J17" s="90"/>
      <c r="K17" s="90"/>
    </row>
    <row r="18" spans="1:11" ht="15" customHeight="1" thickBot="1">
      <c r="A18" s="78" t="s">
        <v>18</v>
      </c>
      <c r="B18" s="97">
        <v>175155941</v>
      </c>
      <c r="C18" s="97">
        <v>176327357</v>
      </c>
      <c r="D18" s="97">
        <v>186255656</v>
      </c>
      <c r="E18" s="97">
        <v>189411022</v>
      </c>
      <c r="F18" s="97">
        <v>199232780</v>
      </c>
      <c r="G18" s="97">
        <v>167869654</v>
      </c>
      <c r="H18" s="97">
        <v>168190811</v>
      </c>
      <c r="I18" s="97">
        <v>161372493</v>
      </c>
      <c r="J18" s="97">
        <v>142739533</v>
      </c>
      <c r="K18" s="97">
        <v>140283811</v>
      </c>
    </row>
    <row r="19" spans="1:11" ht="15.75" thickBot="1">
      <c r="A19" s="78" t="s">
        <v>19</v>
      </c>
      <c r="B19" s="97">
        <v>64006812</v>
      </c>
      <c r="C19" s="97">
        <v>63625498</v>
      </c>
      <c r="D19" s="97">
        <v>62012200</v>
      </c>
      <c r="E19" s="97">
        <v>40637122</v>
      </c>
      <c r="F19" s="97">
        <v>22124663</v>
      </c>
      <c r="G19" s="97">
        <v>71178880</v>
      </c>
      <c r="H19" s="97">
        <v>71146937</v>
      </c>
      <c r="I19" s="97">
        <v>71027214</v>
      </c>
      <c r="J19" s="97">
        <v>65788862</v>
      </c>
      <c r="K19" s="97">
        <v>62759962</v>
      </c>
    </row>
    <row r="20" spans="1:11" ht="15.75" thickBot="1">
      <c r="A20" s="78" t="s">
        <v>20</v>
      </c>
      <c r="B20" s="97">
        <v>149672161</v>
      </c>
      <c r="C20" s="97">
        <v>114042785</v>
      </c>
      <c r="D20" s="97">
        <v>139751536</v>
      </c>
      <c r="E20" s="97">
        <v>151957088</v>
      </c>
      <c r="F20" s="97">
        <v>155953223</v>
      </c>
      <c r="G20" s="97">
        <v>154557731</v>
      </c>
      <c r="H20" s="97">
        <v>148230462</v>
      </c>
      <c r="I20" s="97">
        <v>140020149</v>
      </c>
      <c r="J20" s="97">
        <v>130549229</v>
      </c>
      <c r="K20" s="97">
        <v>124431237</v>
      </c>
    </row>
    <row r="21" spans="1:11" ht="15.75" thickBot="1">
      <c r="A21" s="78" t="s">
        <v>21</v>
      </c>
      <c r="B21" s="97">
        <v>952844</v>
      </c>
      <c r="C21" s="97">
        <v>786346</v>
      </c>
      <c r="D21" s="97">
        <v>878635</v>
      </c>
      <c r="E21" s="97">
        <v>972458</v>
      </c>
      <c r="F21" s="97">
        <v>713717</v>
      </c>
      <c r="G21" s="97">
        <v>1155061</v>
      </c>
      <c r="H21" s="97">
        <v>1246354</v>
      </c>
      <c r="I21" s="97">
        <v>1191117</v>
      </c>
      <c r="J21" s="97">
        <v>1345051</v>
      </c>
      <c r="K21" s="97">
        <v>1642944</v>
      </c>
    </row>
    <row r="22" spans="1:11" ht="15.75" thickBot="1">
      <c r="A22" s="78" t="s">
        <v>22</v>
      </c>
      <c r="B22" s="97">
        <v>13762335</v>
      </c>
      <c r="C22" s="97">
        <v>14236653</v>
      </c>
      <c r="D22" s="97">
        <v>17653675</v>
      </c>
      <c r="E22" s="97">
        <v>15430600</v>
      </c>
      <c r="F22" s="97">
        <v>14393949</v>
      </c>
      <c r="G22" s="97">
        <v>16234355</v>
      </c>
      <c r="H22" s="97">
        <v>17227811</v>
      </c>
      <c r="I22" s="97">
        <v>18103886</v>
      </c>
      <c r="J22" s="97">
        <v>16189462</v>
      </c>
      <c r="K22" s="97">
        <v>11611137</v>
      </c>
    </row>
    <row r="23" spans="1:11" ht="15.75" thickBot="1">
      <c r="A23" s="78" t="s">
        <v>23</v>
      </c>
      <c r="B23" s="97">
        <v>30105577</v>
      </c>
      <c r="C23" s="97">
        <v>34502259</v>
      </c>
      <c r="D23" s="97">
        <v>33179449</v>
      </c>
      <c r="E23" s="97">
        <v>25234929</v>
      </c>
      <c r="F23" s="97">
        <v>19705114</v>
      </c>
      <c r="G23" s="97">
        <v>48286407</v>
      </c>
      <c r="H23" s="97">
        <v>71840242</v>
      </c>
      <c r="I23" s="97">
        <v>82676479</v>
      </c>
      <c r="J23" s="97">
        <v>72583619</v>
      </c>
      <c r="K23" s="97">
        <v>49822931</v>
      </c>
    </row>
    <row r="24" spans="1:11" ht="15.75" thickBot="1">
      <c r="A24" s="87"/>
      <c r="B24" s="89"/>
      <c r="C24" s="89"/>
      <c r="D24" s="90"/>
      <c r="E24" s="90"/>
      <c r="F24" s="91"/>
      <c r="G24" s="91"/>
      <c r="H24" s="91"/>
      <c r="I24" s="91"/>
      <c r="J24" s="91"/>
      <c r="K24" s="91"/>
    </row>
    <row r="25" spans="1:11" ht="15.75" thickBot="1">
      <c r="A25" s="80" t="s">
        <v>24</v>
      </c>
      <c r="B25" s="92">
        <v>433655670</v>
      </c>
      <c r="C25" s="92">
        <v>403520898</v>
      </c>
      <c r="D25" s="92">
        <v>439731151</v>
      </c>
      <c r="E25" s="92">
        <v>423643219</v>
      </c>
      <c r="F25" s="92">
        <v>412123446</v>
      </c>
      <c r="G25" s="92">
        <v>459282088</v>
      </c>
      <c r="H25" s="92">
        <v>477882617</v>
      </c>
      <c r="I25" s="92">
        <v>474391338</v>
      </c>
      <c r="J25" s="92">
        <v>429195757</v>
      </c>
      <c r="K25" s="92">
        <v>390552022</v>
      </c>
    </row>
    <row r="26" spans="1:11">
      <c r="A26" s="4"/>
      <c r="B26" s="4"/>
    </row>
    <row r="28" spans="1:11">
      <c r="C28" s="62"/>
      <c r="D28" s="62"/>
      <c r="E28" s="62"/>
      <c r="F28" s="62"/>
      <c r="G28" s="62"/>
      <c r="H28" s="62"/>
      <c r="I28" s="62"/>
      <c r="J28" s="62"/>
      <c r="K28" s="62"/>
    </row>
  </sheetData>
  <mergeCells count="2">
    <mergeCell ref="A2:K2"/>
    <mergeCell ref="A15:K15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Header>&amp;L&amp;G</oddHeader>
    <oddFooter xml:space="preserve">&amp;C&amp;10Data is reported for the 12 month period ending March 31 of each year.  
Production is based on wines approved during the reporting period (may be multiple vintages). 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88B03-D9C9-458C-ABA2-28687AD58A28}">
  <dimension ref="A1:G16"/>
  <sheetViews>
    <sheetView zoomScaleNormal="100" workbookViewId="0">
      <selection activeCell="G16" sqref="G16"/>
    </sheetView>
  </sheetViews>
  <sheetFormatPr defaultRowHeight="15"/>
  <cols>
    <col min="1" max="6" width="14.140625" customWidth="1"/>
    <col min="7" max="7" width="20.42578125" customWidth="1"/>
  </cols>
  <sheetData>
    <row r="1" spans="1:7" ht="27.75" customHeight="1"/>
    <row r="2" spans="1:7">
      <c r="A2" s="123" t="s">
        <v>26</v>
      </c>
      <c r="B2" s="123"/>
      <c r="C2" s="123"/>
      <c r="D2" s="123"/>
      <c r="E2" s="123"/>
      <c r="F2" s="123"/>
      <c r="G2" s="123"/>
    </row>
    <row r="3" spans="1:7">
      <c r="A3" s="106" t="s">
        <v>27</v>
      </c>
      <c r="B3" s="113" t="s">
        <v>28</v>
      </c>
      <c r="C3" s="113" t="s">
        <v>29</v>
      </c>
      <c r="D3" s="115" t="s">
        <v>30</v>
      </c>
      <c r="E3" s="116"/>
      <c r="F3" s="117"/>
      <c r="G3" s="113" t="s">
        <v>31</v>
      </c>
    </row>
    <row r="4" spans="1:7">
      <c r="A4" s="106"/>
      <c r="B4" s="114"/>
      <c r="C4" s="114"/>
      <c r="D4" s="20" t="s">
        <v>32</v>
      </c>
      <c r="E4" s="21" t="s">
        <v>33</v>
      </c>
      <c r="F4" s="22" t="s">
        <v>34</v>
      </c>
      <c r="G4" s="118"/>
    </row>
    <row r="5" spans="1:7">
      <c r="A5" s="9">
        <v>2016</v>
      </c>
      <c r="B5" s="9">
        <v>78</v>
      </c>
      <c r="C5" s="9">
        <v>41</v>
      </c>
      <c r="D5" s="10">
        <v>215004</v>
      </c>
      <c r="E5" s="10">
        <v>270345</v>
      </c>
      <c r="F5" s="10">
        <v>61294</v>
      </c>
      <c r="G5" s="11">
        <f t="shared" ref="G5:G13" si="0">D5+E5+F5</f>
        <v>546643</v>
      </c>
    </row>
    <row r="6" spans="1:7">
      <c r="A6" s="9">
        <v>2017</v>
      </c>
      <c r="B6" s="9">
        <v>104</v>
      </c>
      <c r="C6" s="9">
        <v>47</v>
      </c>
      <c r="D6" s="10">
        <v>300076</v>
      </c>
      <c r="E6" s="10">
        <v>625023</v>
      </c>
      <c r="F6" s="10">
        <v>86158</v>
      </c>
      <c r="G6" s="11">
        <f t="shared" si="0"/>
        <v>1011257</v>
      </c>
    </row>
    <row r="7" spans="1:7">
      <c r="A7" s="9">
        <v>2018</v>
      </c>
      <c r="B7" s="9">
        <v>112</v>
      </c>
      <c r="C7" s="9">
        <v>55</v>
      </c>
      <c r="D7" s="10">
        <v>312031</v>
      </c>
      <c r="E7" s="10">
        <v>660014</v>
      </c>
      <c r="F7" s="10">
        <v>72113</v>
      </c>
      <c r="G7" s="11">
        <f t="shared" si="0"/>
        <v>1044158</v>
      </c>
    </row>
    <row r="8" spans="1:7">
      <c r="A8" s="9">
        <v>2019</v>
      </c>
      <c r="B8" s="9">
        <v>136</v>
      </c>
      <c r="C8" s="9">
        <v>62</v>
      </c>
      <c r="D8" s="10">
        <v>362904</v>
      </c>
      <c r="E8" s="10">
        <v>677286</v>
      </c>
      <c r="F8" s="10">
        <v>72944</v>
      </c>
      <c r="G8" s="11">
        <f t="shared" si="0"/>
        <v>1113134</v>
      </c>
    </row>
    <row r="9" spans="1:7">
      <c r="A9" s="9">
        <v>2020</v>
      </c>
      <c r="B9" s="9">
        <v>125</v>
      </c>
      <c r="C9" s="9">
        <v>57</v>
      </c>
      <c r="D9" s="10">
        <v>376712</v>
      </c>
      <c r="E9" s="10">
        <v>1058991</v>
      </c>
      <c r="F9" s="10">
        <v>48772</v>
      </c>
      <c r="G9" s="11">
        <f t="shared" si="0"/>
        <v>1484475</v>
      </c>
    </row>
    <row r="10" spans="1:7">
      <c r="A10" s="12">
        <v>2021</v>
      </c>
      <c r="B10" s="12">
        <v>147</v>
      </c>
      <c r="C10" s="12">
        <v>66</v>
      </c>
      <c r="D10" s="13">
        <v>196263</v>
      </c>
      <c r="E10" s="13">
        <v>1450186</v>
      </c>
      <c r="F10" s="13">
        <v>194529</v>
      </c>
      <c r="G10" s="14">
        <f t="shared" si="0"/>
        <v>1840978</v>
      </c>
    </row>
    <row r="11" spans="1:7">
      <c r="A11" s="15">
        <v>2022</v>
      </c>
      <c r="B11" s="15">
        <v>170</v>
      </c>
      <c r="C11" s="15">
        <v>76</v>
      </c>
      <c r="D11" s="16">
        <v>473678</v>
      </c>
      <c r="E11" s="16">
        <v>978277</v>
      </c>
      <c r="F11" s="16">
        <v>253824</v>
      </c>
      <c r="G11" s="17">
        <f t="shared" si="0"/>
        <v>1705779</v>
      </c>
    </row>
    <row r="12" spans="1:7">
      <c r="A12" s="18">
        <v>2023</v>
      </c>
      <c r="B12" s="18">
        <v>174</v>
      </c>
      <c r="C12" s="18">
        <v>75</v>
      </c>
      <c r="D12" s="16">
        <v>451761</v>
      </c>
      <c r="E12" s="16">
        <v>1458401</v>
      </c>
      <c r="F12" s="16">
        <v>503676</v>
      </c>
      <c r="G12" s="17">
        <f t="shared" si="0"/>
        <v>2413838</v>
      </c>
    </row>
    <row r="13" spans="1:7">
      <c r="A13" s="18">
        <v>2024</v>
      </c>
      <c r="B13" s="82">
        <v>188</v>
      </c>
      <c r="C13" s="82">
        <v>78</v>
      </c>
      <c r="D13" s="10">
        <v>718004</v>
      </c>
      <c r="E13" s="10">
        <v>1047048</v>
      </c>
      <c r="F13" s="83">
        <v>303755</v>
      </c>
      <c r="G13" s="11">
        <f t="shared" si="0"/>
        <v>2068807</v>
      </c>
    </row>
    <row r="14" spans="1:7">
      <c r="A14" s="18">
        <v>2025</v>
      </c>
      <c r="B14" s="82">
        <v>201</v>
      </c>
      <c r="C14" s="82">
        <v>79</v>
      </c>
      <c r="D14" s="10">
        <v>425518</v>
      </c>
      <c r="E14" s="10">
        <v>739255</v>
      </c>
      <c r="F14" s="83">
        <v>854861</v>
      </c>
      <c r="G14" s="11">
        <v>2019634</v>
      </c>
    </row>
    <row r="15" spans="1:7">
      <c r="A15" s="99"/>
      <c r="B15" s="99"/>
      <c r="C15" s="99"/>
      <c r="D15" s="100"/>
      <c r="E15" s="100"/>
      <c r="F15" s="101"/>
      <c r="G15" s="102"/>
    </row>
    <row r="16" spans="1:7">
      <c r="A16" s="4" t="s">
        <v>35</v>
      </c>
    </row>
  </sheetData>
  <mergeCells count="6">
    <mergeCell ref="A2:G2"/>
    <mergeCell ref="A3:A4"/>
    <mergeCell ref="B3:B4"/>
    <mergeCell ref="C3:C4"/>
    <mergeCell ref="D3:F3"/>
    <mergeCell ref="G3:G4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Header>&amp;L&amp;G</oddHeader>
    <oddFooter xml:space="preserve">&amp;C&amp;10Data is reported for the 12 month period ending March 31 of each year.  
Production is based on wines approved during the reporting period (may be multiple vintages). 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EFDC3-D151-4629-B5ED-B0DDA0BF9E38}">
  <dimension ref="A1:D13"/>
  <sheetViews>
    <sheetView zoomScaleNormal="100" workbookViewId="0">
      <selection activeCell="A4" sqref="A4:XFD4"/>
    </sheetView>
  </sheetViews>
  <sheetFormatPr defaultRowHeight="15"/>
  <cols>
    <col min="1" max="1" width="14.140625" customWidth="1"/>
    <col min="2" max="2" width="15.7109375" customWidth="1"/>
    <col min="3" max="3" width="14.140625" customWidth="1"/>
    <col min="4" max="4" width="22.42578125" customWidth="1"/>
  </cols>
  <sheetData>
    <row r="1" spans="1:4" ht="29.25" customHeight="1"/>
    <row r="2" spans="1:4">
      <c r="A2" s="124" t="s">
        <v>36</v>
      </c>
      <c r="B2" s="124"/>
      <c r="C2" s="124"/>
      <c r="D2" s="124"/>
    </row>
    <row r="3" spans="1:4">
      <c r="A3" s="6" t="s">
        <v>27</v>
      </c>
      <c r="B3" s="6" t="s">
        <v>37</v>
      </c>
      <c r="C3" s="6" t="s">
        <v>29</v>
      </c>
      <c r="D3" s="6" t="s">
        <v>38</v>
      </c>
    </row>
    <row r="4" spans="1:4">
      <c r="A4" s="23">
        <v>2016</v>
      </c>
      <c r="B4" s="24">
        <v>123</v>
      </c>
      <c r="C4" s="24">
        <v>44</v>
      </c>
      <c r="D4" s="25">
        <v>803587</v>
      </c>
    </row>
    <row r="5" spans="1:4">
      <c r="A5" s="23">
        <v>2017</v>
      </c>
      <c r="B5" s="24">
        <v>110</v>
      </c>
      <c r="C5" s="24">
        <v>42</v>
      </c>
      <c r="D5" s="25">
        <v>775605</v>
      </c>
    </row>
    <row r="6" spans="1:4">
      <c r="A6" s="23">
        <v>2018</v>
      </c>
      <c r="B6" s="24">
        <v>125</v>
      </c>
      <c r="C6" s="24">
        <v>44</v>
      </c>
      <c r="D6" s="25">
        <v>989584</v>
      </c>
    </row>
    <row r="7" spans="1:4">
      <c r="A7" s="23">
        <v>2019</v>
      </c>
      <c r="B7" s="24">
        <v>99</v>
      </c>
      <c r="C7" s="24">
        <v>41</v>
      </c>
      <c r="D7" s="25">
        <v>663383</v>
      </c>
    </row>
    <row r="8" spans="1:4">
      <c r="A8" s="23">
        <v>2020</v>
      </c>
      <c r="B8" s="24">
        <v>78</v>
      </c>
      <c r="C8" s="24">
        <v>28</v>
      </c>
      <c r="D8" s="25">
        <v>556572</v>
      </c>
    </row>
    <row r="9" spans="1:4">
      <c r="A9" s="23">
        <v>2021</v>
      </c>
      <c r="B9" s="24">
        <v>81</v>
      </c>
      <c r="C9" s="24">
        <v>37</v>
      </c>
      <c r="D9" s="25">
        <v>522338</v>
      </c>
    </row>
    <row r="10" spans="1:4">
      <c r="A10" s="23">
        <v>2022</v>
      </c>
      <c r="B10" s="24">
        <v>48</v>
      </c>
      <c r="C10" s="24">
        <v>22</v>
      </c>
      <c r="D10" s="25">
        <v>114566</v>
      </c>
    </row>
    <row r="11" spans="1:4">
      <c r="A11" s="23">
        <v>2023</v>
      </c>
      <c r="B11" s="24">
        <v>54</v>
      </c>
      <c r="C11" s="24">
        <v>23</v>
      </c>
      <c r="D11" s="25">
        <v>332147</v>
      </c>
    </row>
    <row r="12" spans="1:4">
      <c r="A12" s="23">
        <v>2024</v>
      </c>
      <c r="B12" s="24">
        <v>52</v>
      </c>
      <c r="C12" s="24">
        <v>15</v>
      </c>
      <c r="D12" s="25">
        <v>394152</v>
      </c>
    </row>
    <row r="13" spans="1:4">
      <c r="A13" s="23">
        <v>2025</v>
      </c>
      <c r="B13" s="24">
        <v>92</v>
      </c>
      <c r="C13" s="24">
        <v>37</v>
      </c>
      <c r="D13" s="25">
        <v>640484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Header>&amp;L&amp;G</oddHeader>
    <oddFooter xml:space="preserve">&amp;C&amp;10Data is reported for the 12 month period ending March 31 of each year.  
Production is based on wines approved during the reporting period (may be multiple vintages). 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52407-F7CA-4E17-85D7-76B1911C161F}">
  <dimension ref="A1:D13"/>
  <sheetViews>
    <sheetView zoomScaleNormal="100" workbookViewId="0">
      <selection activeCell="A4" sqref="A4:XFD4"/>
    </sheetView>
  </sheetViews>
  <sheetFormatPr defaultRowHeight="15"/>
  <cols>
    <col min="1" max="1" width="17.7109375" customWidth="1"/>
    <col min="2" max="3" width="14.140625" customWidth="1"/>
    <col min="4" max="4" width="20" customWidth="1"/>
  </cols>
  <sheetData>
    <row r="1" spans="1:4" ht="28.5" customHeight="1"/>
    <row r="2" spans="1:4">
      <c r="A2" s="123" t="s">
        <v>39</v>
      </c>
      <c r="B2" s="123"/>
      <c r="C2" s="123"/>
      <c r="D2" s="123"/>
    </row>
    <row r="3" spans="1:4" ht="15.75">
      <c r="A3" s="26" t="s">
        <v>27</v>
      </c>
      <c r="B3" s="27" t="s">
        <v>40</v>
      </c>
      <c r="C3" s="27" t="s">
        <v>29</v>
      </c>
      <c r="D3" s="27" t="s">
        <v>31</v>
      </c>
    </row>
    <row r="4" spans="1:4">
      <c r="A4" s="28">
        <v>2016</v>
      </c>
      <c r="B4" s="28">
        <v>95</v>
      </c>
      <c r="C4" s="28">
        <v>70</v>
      </c>
      <c r="D4" s="29">
        <v>715027</v>
      </c>
    </row>
    <row r="5" spans="1:4">
      <c r="A5" s="28">
        <v>2017</v>
      </c>
      <c r="B5" s="28">
        <v>114</v>
      </c>
      <c r="C5" s="28">
        <v>76</v>
      </c>
      <c r="D5" s="29">
        <v>906925</v>
      </c>
    </row>
    <row r="6" spans="1:4">
      <c r="A6" s="28">
        <v>2018</v>
      </c>
      <c r="B6" s="28">
        <v>134</v>
      </c>
      <c r="C6" s="28">
        <v>86</v>
      </c>
      <c r="D6" s="29">
        <v>1321550</v>
      </c>
    </row>
    <row r="7" spans="1:4">
      <c r="A7" s="28">
        <v>2019</v>
      </c>
      <c r="B7" s="28">
        <v>143</v>
      </c>
      <c r="C7" s="28">
        <v>91</v>
      </c>
      <c r="D7" s="29">
        <v>1155005</v>
      </c>
    </row>
    <row r="8" spans="1:4">
      <c r="A8" s="28">
        <v>2020</v>
      </c>
      <c r="B8" s="28">
        <v>145</v>
      </c>
      <c r="C8" s="28">
        <v>91</v>
      </c>
      <c r="D8" s="29">
        <v>1275871</v>
      </c>
    </row>
    <row r="9" spans="1:4">
      <c r="A9" s="28">
        <v>2021</v>
      </c>
      <c r="B9" s="28">
        <v>197</v>
      </c>
      <c r="C9" s="28">
        <v>103</v>
      </c>
      <c r="D9" s="29">
        <v>2151295</v>
      </c>
    </row>
    <row r="10" spans="1:4">
      <c r="A10" s="28">
        <v>2022</v>
      </c>
      <c r="B10" s="28">
        <v>181</v>
      </c>
      <c r="C10" s="28">
        <v>102</v>
      </c>
      <c r="D10" s="29">
        <v>2409775</v>
      </c>
    </row>
    <row r="11" spans="1:4">
      <c r="A11" s="28">
        <v>2023</v>
      </c>
      <c r="B11" s="28">
        <v>184</v>
      </c>
      <c r="C11" s="28">
        <v>104</v>
      </c>
      <c r="D11" s="29">
        <v>1381520</v>
      </c>
    </row>
    <row r="12" spans="1:4">
      <c r="A12" s="28">
        <v>2024</v>
      </c>
      <c r="B12" s="82">
        <v>157</v>
      </c>
      <c r="C12" s="82">
        <v>92</v>
      </c>
      <c r="D12" s="29">
        <v>1451831</v>
      </c>
    </row>
    <row r="13" spans="1:4">
      <c r="A13" s="28">
        <v>2025</v>
      </c>
      <c r="B13" s="82">
        <v>171</v>
      </c>
      <c r="C13" s="82">
        <v>99</v>
      </c>
      <c r="D13" s="29">
        <v>1448273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Header>&amp;L&amp;G</oddHeader>
    <oddFooter xml:space="preserve">&amp;C&amp;10Data is reported for the 12 month period ending March 31 of each year.  
Production is based on wines approved during the reporting period (may be multiple vintages). 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FD51F-2689-420E-9BF3-DCA8D8927664}">
  <dimension ref="A1:D13"/>
  <sheetViews>
    <sheetView zoomScaleNormal="100" workbookViewId="0">
      <selection activeCell="D10" sqref="D10"/>
    </sheetView>
  </sheetViews>
  <sheetFormatPr defaultRowHeight="15"/>
  <cols>
    <col min="1" max="3" width="14.5703125" customWidth="1"/>
    <col min="4" max="4" width="24.42578125" customWidth="1"/>
  </cols>
  <sheetData>
    <row r="1" spans="1:4" ht="30.75" customHeight="1"/>
    <row r="2" spans="1:4">
      <c r="A2" s="123" t="s">
        <v>41</v>
      </c>
      <c r="B2" s="123"/>
      <c r="C2" s="123"/>
      <c r="D2" s="123"/>
    </row>
    <row r="3" spans="1:4">
      <c r="A3" s="19" t="s">
        <v>27</v>
      </c>
      <c r="B3" s="19" t="s">
        <v>42</v>
      </c>
      <c r="C3" s="19" t="s">
        <v>29</v>
      </c>
      <c r="D3" s="19" t="s">
        <v>38</v>
      </c>
    </row>
    <row r="4" spans="1:4">
      <c r="A4" s="30">
        <v>2018</v>
      </c>
      <c r="B4" s="31">
        <v>7</v>
      </c>
      <c r="C4" s="31">
        <v>7</v>
      </c>
      <c r="D4" s="30">
        <v>19033</v>
      </c>
    </row>
    <row r="5" spans="1:4">
      <c r="A5" s="30">
        <v>2019</v>
      </c>
      <c r="B5" s="31">
        <v>13</v>
      </c>
      <c r="C5" s="31">
        <v>11</v>
      </c>
      <c r="D5" s="30">
        <v>17613</v>
      </c>
    </row>
    <row r="6" spans="1:4">
      <c r="A6" s="30">
        <v>2020</v>
      </c>
      <c r="B6" s="31">
        <v>17</v>
      </c>
      <c r="C6" s="31">
        <v>10</v>
      </c>
      <c r="D6" s="30">
        <v>35595</v>
      </c>
    </row>
    <row r="7" spans="1:4">
      <c r="A7" s="30">
        <v>2021</v>
      </c>
      <c r="B7" s="31">
        <v>47</v>
      </c>
      <c r="C7" s="31">
        <v>28</v>
      </c>
      <c r="D7" s="30">
        <v>154321</v>
      </c>
    </row>
    <row r="8" spans="1:4">
      <c r="A8" s="84">
        <v>2022</v>
      </c>
      <c r="B8" s="85">
        <v>45</v>
      </c>
      <c r="C8" s="85">
        <v>29</v>
      </c>
      <c r="D8" s="84">
        <v>177679</v>
      </c>
    </row>
    <row r="9" spans="1:4">
      <c r="A9" s="2">
        <v>2023</v>
      </c>
      <c r="B9" s="2">
        <v>39</v>
      </c>
      <c r="C9" s="2">
        <v>27</v>
      </c>
      <c r="D9" s="2">
        <v>124593</v>
      </c>
    </row>
    <row r="10" spans="1:4">
      <c r="A10" s="2">
        <v>2024</v>
      </c>
      <c r="B10" s="2">
        <v>27</v>
      </c>
      <c r="C10" s="2">
        <v>19</v>
      </c>
      <c r="D10" s="2">
        <v>60390</v>
      </c>
    </row>
    <row r="11" spans="1:4">
      <c r="A11" s="2">
        <v>2025</v>
      </c>
      <c r="B11" s="2">
        <v>25</v>
      </c>
      <c r="C11" s="2">
        <v>18</v>
      </c>
      <c r="D11" s="2">
        <v>44314</v>
      </c>
    </row>
    <row r="13" spans="1:4">
      <c r="A13" s="4" t="s">
        <v>43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Header>&amp;L&amp;G</oddHeader>
    <oddFooter xml:space="preserve">&amp;C&amp;10Data is reported for the 12 month period ending March 31 of each year.  
Production is based on wines approved during the reporting period (may be multiple vintages). 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F2613-19E5-409A-9180-92F4D6475FC5}">
  <dimension ref="A1:I72"/>
  <sheetViews>
    <sheetView topLeftCell="A45" zoomScaleNormal="100" workbookViewId="0">
      <selection activeCell="D44" sqref="D44"/>
    </sheetView>
  </sheetViews>
  <sheetFormatPr defaultColWidth="9.140625" defaultRowHeight="15"/>
  <cols>
    <col min="1" max="1" width="14.42578125" customWidth="1"/>
    <col min="2" max="2" width="10.85546875" customWidth="1"/>
    <col min="3" max="3" width="12.140625" customWidth="1"/>
    <col min="4" max="4" width="19.5703125" bestFit="1" customWidth="1"/>
    <col min="5" max="5" width="5.7109375" customWidth="1"/>
    <col min="6" max="6" width="13.7109375" customWidth="1"/>
    <col min="7" max="7" width="11.5703125" customWidth="1"/>
    <col min="8" max="8" width="11.85546875" customWidth="1"/>
    <col min="9" max="9" width="19.5703125" bestFit="1" customWidth="1"/>
  </cols>
  <sheetData>
    <row r="1" spans="1:9" ht="19.5" customHeight="1"/>
    <row r="2" spans="1:9">
      <c r="A2" s="125" t="s">
        <v>44</v>
      </c>
      <c r="B2" s="125"/>
      <c r="C2" s="125"/>
      <c r="D2" s="125"/>
    </row>
    <row r="3" spans="1:9">
      <c r="A3" s="81"/>
      <c r="B3" s="81"/>
      <c r="C3" s="81"/>
      <c r="D3" s="81"/>
    </row>
    <row r="4" spans="1:9">
      <c r="A4" s="48"/>
      <c r="B4" s="48"/>
      <c r="C4" s="48"/>
      <c r="D4" s="48"/>
    </row>
    <row r="5" spans="1:9">
      <c r="A5" s="49" t="s">
        <v>45</v>
      </c>
      <c r="B5" s="49"/>
      <c r="C5" s="49"/>
      <c r="D5" s="49"/>
      <c r="F5" s="49" t="s">
        <v>46</v>
      </c>
      <c r="G5" s="49"/>
      <c r="H5" s="49"/>
      <c r="I5" s="49"/>
    </row>
    <row r="6" spans="1:9" ht="30">
      <c r="A6" s="19" t="s">
        <v>47</v>
      </c>
      <c r="B6" s="19" t="s">
        <v>37</v>
      </c>
      <c r="C6" s="19" t="s">
        <v>29</v>
      </c>
      <c r="D6" s="19" t="s">
        <v>38</v>
      </c>
      <c r="F6" s="19" t="s">
        <v>27</v>
      </c>
      <c r="G6" s="19" t="s">
        <v>37</v>
      </c>
      <c r="H6" s="19" t="s">
        <v>29</v>
      </c>
      <c r="I6" s="19" t="s">
        <v>38</v>
      </c>
    </row>
    <row r="7" spans="1:9">
      <c r="A7" s="3">
        <v>2016</v>
      </c>
      <c r="B7" s="3">
        <v>232</v>
      </c>
      <c r="C7" s="3">
        <v>98</v>
      </c>
      <c r="D7" s="33">
        <v>2291084</v>
      </c>
      <c r="F7" s="3">
        <v>2016</v>
      </c>
      <c r="G7" s="3">
        <v>158</v>
      </c>
      <c r="H7" s="3">
        <v>77</v>
      </c>
      <c r="I7" s="33">
        <v>2146775</v>
      </c>
    </row>
    <row r="8" spans="1:9">
      <c r="A8" s="3">
        <v>2017</v>
      </c>
      <c r="B8" s="3">
        <v>225</v>
      </c>
      <c r="C8" s="3">
        <v>97</v>
      </c>
      <c r="D8" s="34">
        <v>3203970</v>
      </c>
      <c r="F8" s="3">
        <v>2017</v>
      </c>
      <c r="G8" s="3">
        <v>191</v>
      </c>
      <c r="H8" s="3">
        <v>87</v>
      </c>
      <c r="I8" s="33">
        <v>3057436</v>
      </c>
    </row>
    <row r="9" spans="1:9">
      <c r="A9" s="3">
        <v>2018</v>
      </c>
      <c r="B9" s="3">
        <v>245</v>
      </c>
      <c r="C9" s="3">
        <v>112</v>
      </c>
      <c r="D9" s="35">
        <v>3081716</v>
      </c>
      <c r="F9" s="3">
        <v>2018</v>
      </c>
      <c r="G9" s="3">
        <v>169</v>
      </c>
      <c r="H9" s="3">
        <v>81</v>
      </c>
      <c r="I9" s="33">
        <v>2775359</v>
      </c>
    </row>
    <row r="10" spans="1:9">
      <c r="A10" s="3">
        <v>2019</v>
      </c>
      <c r="B10" s="3">
        <v>263</v>
      </c>
      <c r="C10" s="3">
        <v>107</v>
      </c>
      <c r="D10" s="32">
        <v>2904637</v>
      </c>
      <c r="F10" s="36">
        <v>2019</v>
      </c>
      <c r="G10" s="36">
        <v>152</v>
      </c>
      <c r="H10" s="36">
        <v>77</v>
      </c>
      <c r="I10" s="37">
        <v>2274686</v>
      </c>
    </row>
    <row r="11" spans="1:9">
      <c r="A11" s="3">
        <v>2020</v>
      </c>
      <c r="B11" s="3">
        <v>244</v>
      </c>
      <c r="C11" s="3">
        <v>107</v>
      </c>
      <c r="D11" s="33">
        <v>2303949</v>
      </c>
      <c r="F11" s="36">
        <v>2020</v>
      </c>
      <c r="G11" s="36">
        <v>156</v>
      </c>
      <c r="H11" s="36">
        <v>89</v>
      </c>
      <c r="I11" s="37">
        <v>1518901</v>
      </c>
    </row>
    <row r="12" spans="1:9">
      <c r="A12" s="38">
        <v>2021</v>
      </c>
      <c r="B12" s="38">
        <v>260</v>
      </c>
      <c r="C12" s="38">
        <v>108</v>
      </c>
      <c r="D12" s="39">
        <v>2880782</v>
      </c>
      <c r="F12" s="40">
        <v>2021</v>
      </c>
      <c r="G12" s="40">
        <v>162</v>
      </c>
      <c r="H12" s="40">
        <v>88</v>
      </c>
      <c r="I12" s="39">
        <v>2419685</v>
      </c>
    </row>
    <row r="13" spans="1:9">
      <c r="A13" s="39">
        <v>2022</v>
      </c>
      <c r="B13" s="39">
        <v>234</v>
      </c>
      <c r="C13" s="39">
        <v>99</v>
      </c>
      <c r="D13" s="39">
        <v>2105414</v>
      </c>
      <c r="F13" s="38">
        <v>2022</v>
      </c>
      <c r="G13" s="38">
        <v>162</v>
      </c>
      <c r="H13" s="38">
        <v>83</v>
      </c>
      <c r="I13" s="39">
        <v>1998544</v>
      </c>
    </row>
    <row r="14" spans="1:9">
      <c r="A14" s="2">
        <v>2023</v>
      </c>
      <c r="B14" s="2">
        <v>271</v>
      </c>
      <c r="C14" s="2">
        <v>102</v>
      </c>
      <c r="D14" s="2">
        <v>3385254</v>
      </c>
      <c r="F14" s="2">
        <v>2023</v>
      </c>
      <c r="G14" s="2">
        <v>166</v>
      </c>
      <c r="H14" s="2">
        <v>82</v>
      </c>
      <c r="I14" s="2">
        <v>1436304</v>
      </c>
    </row>
    <row r="15" spans="1:9">
      <c r="A15" s="2">
        <v>2024</v>
      </c>
      <c r="B15" s="2">
        <v>245</v>
      </c>
      <c r="C15" s="2">
        <v>105</v>
      </c>
      <c r="D15" s="2">
        <v>1848991</v>
      </c>
      <c r="F15" s="2">
        <v>2024</v>
      </c>
      <c r="G15" s="2">
        <v>156</v>
      </c>
      <c r="H15" s="2">
        <v>71</v>
      </c>
      <c r="I15" s="2">
        <v>1935053</v>
      </c>
    </row>
    <row r="16" spans="1:9">
      <c r="A16" s="2">
        <v>2025</v>
      </c>
      <c r="B16" s="2">
        <v>261</v>
      </c>
      <c r="C16" s="2">
        <v>99</v>
      </c>
      <c r="D16" s="2">
        <v>2907271</v>
      </c>
      <c r="F16" s="2">
        <v>2025</v>
      </c>
      <c r="G16" s="2">
        <v>163</v>
      </c>
      <c r="H16" s="2">
        <v>89</v>
      </c>
      <c r="I16" s="2">
        <v>2362842</v>
      </c>
    </row>
    <row r="19" spans="1:9">
      <c r="A19" s="49" t="s">
        <v>48</v>
      </c>
      <c r="B19" s="49"/>
      <c r="C19" s="49"/>
      <c r="D19" s="49"/>
      <c r="F19" s="49" t="s">
        <v>49</v>
      </c>
      <c r="G19" s="49"/>
      <c r="H19" s="49"/>
      <c r="I19" s="49"/>
    </row>
    <row r="20" spans="1:9" ht="30">
      <c r="A20" s="19" t="s">
        <v>27</v>
      </c>
      <c r="B20" s="19" t="s">
        <v>37</v>
      </c>
      <c r="C20" s="19" t="s">
        <v>29</v>
      </c>
      <c r="D20" s="19" t="s">
        <v>38</v>
      </c>
      <c r="F20" s="19" t="s">
        <v>27</v>
      </c>
      <c r="G20" s="19" t="s">
        <v>37</v>
      </c>
      <c r="H20" s="19" t="s">
        <v>29</v>
      </c>
      <c r="I20" s="19" t="s">
        <v>38</v>
      </c>
    </row>
    <row r="21" spans="1:9">
      <c r="A21" s="36">
        <v>2016</v>
      </c>
      <c r="B21" s="36">
        <v>132</v>
      </c>
      <c r="C21" s="36">
        <v>69</v>
      </c>
      <c r="D21" s="36">
        <v>865584</v>
      </c>
      <c r="F21" s="3">
        <v>2016</v>
      </c>
      <c r="G21" s="3">
        <v>109</v>
      </c>
      <c r="H21" s="3">
        <v>60</v>
      </c>
      <c r="I21" s="33">
        <v>1091903</v>
      </c>
    </row>
    <row r="22" spans="1:9">
      <c r="A22" s="36">
        <v>2017</v>
      </c>
      <c r="B22" s="36">
        <v>148</v>
      </c>
      <c r="C22" s="36">
        <v>73</v>
      </c>
      <c r="D22" s="36">
        <v>765103</v>
      </c>
      <c r="F22" s="3">
        <v>2017</v>
      </c>
      <c r="G22" s="3">
        <v>120</v>
      </c>
      <c r="H22" s="3">
        <v>65</v>
      </c>
      <c r="I22" s="33">
        <v>910920</v>
      </c>
    </row>
    <row r="23" spans="1:9">
      <c r="A23" s="36">
        <v>2018</v>
      </c>
      <c r="B23" s="36">
        <v>169</v>
      </c>
      <c r="C23" s="36">
        <v>79</v>
      </c>
      <c r="D23" s="36">
        <v>1150325</v>
      </c>
      <c r="F23" s="3">
        <v>2018</v>
      </c>
      <c r="G23" s="3">
        <v>138</v>
      </c>
      <c r="H23" s="3">
        <v>69</v>
      </c>
      <c r="I23" s="33">
        <v>1129665</v>
      </c>
    </row>
    <row r="24" spans="1:9">
      <c r="A24" s="36">
        <v>2019</v>
      </c>
      <c r="B24" s="36">
        <v>190</v>
      </c>
      <c r="C24" s="36">
        <v>81</v>
      </c>
      <c r="D24" s="36">
        <v>1279580</v>
      </c>
      <c r="F24" s="3">
        <v>2019</v>
      </c>
      <c r="G24" s="3">
        <v>149</v>
      </c>
      <c r="H24" s="3">
        <v>77</v>
      </c>
      <c r="I24" s="34">
        <v>788952</v>
      </c>
    </row>
    <row r="25" spans="1:9">
      <c r="A25" s="36">
        <v>2020</v>
      </c>
      <c r="B25" s="36">
        <v>169</v>
      </c>
      <c r="C25" s="36">
        <v>81</v>
      </c>
      <c r="D25" s="36">
        <v>1314037</v>
      </c>
      <c r="F25" s="3">
        <v>2020</v>
      </c>
      <c r="G25" s="3">
        <v>127</v>
      </c>
      <c r="H25" s="3">
        <v>76</v>
      </c>
      <c r="I25" s="32">
        <v>760714</v>
      </c>
    </row>
    <row r="26" spans="1:9">
      <c r="A26" s="40">
        <v>2021</v>
      </c>
      <c r="B26" s="40">
        <v>180</v>
      </c>
      <c r="C26" s="40">
        <v>78</v>
      </c>
      <c r="D26" s="40">
        <v>1173073</v>
      </c>
      <c r="F26" s="38">
        <v>2021</v>
      </c>
      <c r="G26" s="38">
        <v>130</v>
      </c>
      <c r="H26" s="38">
        <v>78</v>
      </c>
      <c r="I26" s="39">
        <v>886617</v>
      </c>
    </row>
    <row r="27" spans="1:9">
      <c r="A27" s="40">
        <v>2022</v>
      </c>
      <c r="B27" s="40">
        <v>178</v>
      </c>
      <c r="C27" s="40">
        <v>76</v>
      </c>
      <c r="D27" s="40">
        <v>1300918</v>
      </c>
      <c r="F27" s="40">
        <v>2022</v>
      </c>
      <c r="G27" s="40">
        <v>155</v>
      </c>
      <c r="H27" s="40">
        <v>77</v>
      </c>
      <c r="I27" s="40">
        <v>925215</v>
      </c>
    </row>
    <row r="28" spans="1:9">
      <c r="A28" s="2">
        <v>2023</v>
      </c>
      <c r="B28" s="2">
        <v>216</v>
      </c>
      <c r="C28" s="2">
        <v>84</v>
      </c>
      <c r="D28" s="2">
        <v>1558902</v>
      </c>
      <c r="F28" s="2">
        <v>2023</v>
      </c>
      <c r="G28" s="2">
        <v>176</v>
      </c>
      <c r="H28" s="2">
        <v>88</v>
      </c>
      <c r="I28" s="2">
        <v>970170</v>
      </c>
    </row>
    <row r="29" spans="1:9">
      <c r="A29" s="2">
        <v>2024</v>
      </c>
      <c r="B29" s="2">
        <v>160</v>
      </c>
      <c r="C29" s="2">
        <v>64</v>
      </c>
      <c r="D29" s="2">
        <v>761457</v>
      </c>
      <c r="F29" s="2">
        <v>2024</v>
      </c>
      <c r="G29" s="2">
        <v>141</v>
      </c>
      <c r="H29" s="2">
        <v>78</v>
      </c>
      <c r="I29" s="86">
        <v>657206</v>
      </c>
    </row>
    <row r="30" spans="1:9">
      <c r="A30" s="2">
        <v>2025</v>
      </c>
      <c r="B30" s="2">
        <v>13</v>
      </c>
      <c r="C30" s="2">
        <v>69</v>
      </c>
      <c r="D30" s="2">
        <v>1121322</v>
      </c>
      <c r="F30" s="2">
        <v>2025</v>
      </c>
      <c r="G30" s="2">
        <v>157</v>
      </c>
      <c r="H30" s="2">
        <v>82</v>
      </c>
      <c r="I30" s="86">
        <v>747307</v>
      </c>
    </row>
    <row r="31" spans="1:9">
      <c r="I31" s="103"/>
    </row>
    <row r="33" spans="1:9">
      <c r="A33" s="49" t="s">
        <v>50</v>
      </c>
      <c r="B33" s="49"/>
      <c r="C33" s="49"/>
      <c r="D33" s="49"/>
      <c r="F33" s="49" t="s">
        <v>51</v>
      </c>
      <c r="G33" s="49"/>
      <c r="H33" s="49"/>
      <c r="I33" s="49"/>
    </row>
    <row r="34" spans="1:9" ht="30">
      <c r="A34" s="19" t="s">
        <v>27</v>
      </c>
      <c r="B34" s="19" t="s">
        <v>37</v>
      </c>
      <c r="C34" s="19" t="s">
        <v>29</v>
      </c>
      <c r="D34" s="19" t="s">
        <v>38</v>
      </c>
      <c r="F34" s="19" t="s">
        <v>27</v>
      </c>
      <c r="G34" s="19" t="s">
        <v>37</v>
      </c>
      <c r="H34" s="19" t="s">
        <v>29</v>
      </c>
      <c r="I34" s="19" t="s">
        <v>38</v>
      </c>
    </row>
    <row r="35" spans="1:9">
      <c r="A35" s="3">
        <v>2016</v>
      </c>
      <c r="B35" s="3">
        <v>26</v>
      </c>
      <c r="C35" s="3">
        <v>17</v>
      </c>
      <c r="D35" s="3">
        <v>560210</v>
      </c>
      <c r="F35" s="36">
        <v>2016</v>
      </c>
      <c r="G35" s="36">
        <v>84</v>
      </c>
      <c r="H35" s="36">
        <v>53</v>
      </c>
      <c r="I35" s="36">
        <v>1232281</v>
      </c>
    </row>
    <row r="36" spans="1:9">
      <c r="A36" s="3">
        <v>2017</v>
      </c>
      <c r="B36" s="3">
        <v>45</v>
      </c>
      <c r="C36" s="3">
        <v>22</v>
      </c>
      <c r="D36" s="3">
        <v>1132518</v>
      </c>
      <c r="F36" s="36">
        <v>2017</v>
      </c>
      <c r="G36" s="36">
        <v>85</v>
      </c>
      <c r="H36" s="36">
        <v>58</v>
      </c>
      <c r="I36" s="36">
        <v>1849349</v>
      </c>
    </row>
    <row r="37" spans="1:9">
      <c r="A37" s="3">
        <v>2018</v>
      </c>
      <c r="B37" s="3">
        <v>38</v>
      </c>
      <c r="C37" s="1">
        <v>21</v>
      </c>
      <c r="D37" s="3">
        <v>1242223</v>
      </c>
      <c r="F37" s="36">
        <v>2018</v>
      </c>
      <c r="G37" s="36">
        <v>96</v>
      </c>
      <c r="H37" s="36">
        <v>65</v>
      </c>
      <c r="I37" s="36">
        <v>1939052</v>
      </c>
    </row>
    <row r="38" spans="1:9">
      <c r="A38" s="3">
        <v>2019</v>
      </c>
      <c r="B38" s="3">
        <v>31</v>
      </c>
      <c r="C38" s="3">
        <v>19</v>
      </c>
      <c r="D38" s="3">
        <v>1057344</v>
      </c>
      <c r="F38" s="36">
        <v>2019</v>
      </c>
      <c r="G38" s="36">
        <v>95</v>
      </c>
      <c r="H38" s="36">
        <v>65</v>
      </c>
      <c r="I38" s="36">
        <v>1990395</v>
      </c>
    </row>
    <row r="39" spans="1:9">
      <c r="A39" s="3">
        <v>2020</v>
      </c>
      <c r="B39" s="3">
        <v>38</v>
      </c>
      <c r="C39" s="3">
        <v>20</v>
      </c>
      <c r="D39" s="3">
        <v>778127</v>
      </c>
      <c r="F39" s="36">
        <v>2020</v>
      </c>
      <c r="G39" s="36">
        <v>104</v>
      </c>
      <c r="H39" s="36">
        <v>67</v>
      </c>
      <c r="I39" s="36">
        <v>2163425</v>
      </c>
    </row>
    <row r="40" spans="1:9">
      <c r="A40" s="41">
        <v>2021</v>
      </c>
      <c r="B40" s="41">
        <v>44</v>
      </c>
      <c r="C40" s="41">
        <v>23</v>
      </c>
      <c r="D40" s="41">
        <v>1681051</v>
      </c>
      <c r="F40" s="40">
        <v>2021</v>
      </c>
      <c r="G40" s="40">
        <v>112</v>
      </c>
      <c r="H40" s="40">
        <v>69</v>
      </c>
      <c r="I40" s="40">
        <v>2216349</v>
      </c>
    </row>
    <row r="41" spans="1:9">
      <c r="A41" s="41">
        <v>2022</v>
      </c>
      <c r="B41" s="41">
        <v>29</v>
      </c>
      <c r="C41" s="41">
        <v>13</v>
      </c>
      <c r="D41" s="41">
        <v>1018428</v>
      </c>
      <c r="F41" s="40">
        <v>2022</v>
      </c>
      <c r="G41" s="40">
        <v>101</v>
      </c>
      <c r="H41" s="40">
        <v>63</v>
      </c>
      <c r="I41" s="40">
        <v>2032531</v>
      </c>
    </row>
    <row r="42" spans="1:9">
      <c r="A42" s="2">
        <v>2023</v>
      </c>
      <c r="B42" s="2">
        <v>36</v>
      </c>
      <c r="C42" s="2">
        <v>20</v>
      </c>
      <c r="D42" s="7">
        <v>1143257</v>
      </c>
      <c r="F42" s="2">
        <v>2023</v>
      </c>
      <c r="G42" s="2">
        <v>97</v>
      </c>
      <c r="H42" s="2">
        <v>67</v>
      </c>
      <c r="I42" s="2">
        <v>1963320</v>
      </c>
    </row>
    <row r="43" spans="1:9">
      <c r="A43" s="2">
        <v>2024</v>
      </c>
      <c r="B43" s="2">
        <v>34</v>
      </c>
      <c r="C43" s="2">
        <v>22</v>
      </c>
      <c r="D43" s="86">
        <v>1100942</v>
      </c>
      <c r="F43" s="2">
        <v>2024</v>
      </c>
      <c r="G43" s="2">
        <v>98</v>
      </c>
      <c r="H43" s="2">
        <v>67</v>
      </c>
      <c r="I43" s="86">
        <v>2443015</v>
      </c>
    </row>
    <row r="44" spans="1:9">
      <c r="A44" s="2">
        <v>2025</v>
      </c>
      <c r="B44" s="2">
        <v>41</v>
      </c>
      <c r="C44" s="2">
        <v>24</v>
      </c>
      <c r="D44" s="86">
        <v>1230585</v>
      </c>
      <c r="F44" s="2">
        <v>2025</v>
      </c>
      <c r="G44" s="2">
        <v>117</v>
      </c>
      <c r="H44" s="2">
        <v>72</v>
      </c>
      <c r="I44" s="86">
        <v>2615367</v>
      </c>
    </row>
    <row r="45" spans="1:9">
      <c r="D45" s="103"/>
      <c r="I45" s="103"/>
    </row>
    <row r="47" spans="1:9">
      <c r="A47" s="49" t="s">
        <v>52</v>
      </c>
      <c r="B47" s="49"/>
      <c r="C47" s="49"/>
      <c r="D47" s="49"/>
      <c r="F47" s="119" t="s">
        <v>53</v>
      </c>
      <c r="G47" s="120"/>
      <c r="H47" s="120"/>
      <c r="I47" s="120"/>
    </row>
    <row r="48" spans="1:9" ht="30">
      <c r="A48" s="19" t="s">
        <v>27</v>
      </c>
      <c r="B48" s="19" t="s">
        <v>37</v>
      </c>
      <c r="C48" s="19" t="s">
        <v>29</v>
      </c>
      <c r="D48" s="19" t="s">
        <v>38</v>
      </c>
      <c r="F48" s="19" t="s">
        <v>27</v>
      </c>
      <c r="G48" s="19" t="s">
        <v>37</v>
      </c>
      <c r="H48" s="19" t="s">
        <v>29</v>
      </c>
      <c r="I48" s="19" t="s">
        <v>38</v>
      </c>
    </row>
    <row r="49" spans="1:9">
      <c r="A49" s="36">
        <v>2016</v>
      </c>
      <c r="B49" s="36">
        <v>51</v>
      </c>
      <c r="C49" s="36">
        <v>34</v>
      </c>
      <c r="D49" s="36">
        <v>582005</v>
      </c>
      <c r="F49" s="42">
        <v>2016</v>
      </c>
      <c r="G49" s="42">
        <v>51</v>
      </c>
      <c r="H49" s="43">
        <v>32</v>
      </c>
      <c r="I49" s="3">
        <v>325948</v>
      </c>
    </row>
    <row r="50" spans="1:9">
      <c r="A50" s="36">
        <v>2017</v>
      </c>
      <c r="B50" s="36">
        <v>71</v>
      </c>
      <c r="C50" s="36">
        <v>41</v>
      </c>
      <c r="D50" s="36">
        <v>1174473</v>
      </c>
      <c r="F50" s="42">
        <v>2017</v>
      </c>
      <c r="G50" s="42">
        <v>46</v>
      </c>
      <c r="H50" s="43">
        <v>31</v>
      </c>
      <c r="I50" s="3">
        <v>256076</v>
      </c>
    </row>
    <row r="51" spans="1:9">
      <c r="A51" s="36">
        <v>2018</v>
      </c>
      <c r="B51" s="36">
        <v>87</v>
      </c>
      <c r="C51" s="36">
        <v>51</v>
      </c>
      <c r="D51" s="36">
        <v>1656360</v>
      </c>
      <c r="F51" s="42">
        <v>2018</v>
      </c>
      <c r="G51" s="42">
        <v>52</v>
      </c>
      <c r="H51" s="43">
        <v>35</v>
      </c>
      <c r="I51" s="3">
        <v>259165</v>
      </c>
    </row>
    <row r="52" spans="1:9">
      <c r="A52" s="36">
        <v>2019</v>
      </c>
      <c r="B52" s="36">
        <v>78</v>
      </c>
      <c r="C52" s="36">
        <v>53</v>
      </c>
      <c r="D52" s="36">
        <v>1279580</v>
      </c>
      <c r="F52" s="43">
        <v>2019</v>
      </c>
      <c r="G52" s="42">
        <v>65</v>
      </c>
      <c r="H52" s="43">
        <v>40</v>
      </c>
      <c r="I52" s="44">
        <v>332963</v>
      </c>
    </row>
    <row r="53" spans="1:9">
      <c r="A53" s="36">
        <v>2020</v>
      </c>
      <c r="B53" s="36">
        <v>84</v>
      </c>
      <c r="C53" s="36">
        <v>44</v>
      </c>
      <c r="D53" s="36">
        <v>1510910</v>
      </c>
      <c r="F53" s="43">
        <v>2020</v>
      </c>
      <c r="G53" s="28">
        <v>61</v>
      </c>
      <c r="H53" s="28">
        <v>38</v>
      </c>
      <c r="I53" s="45">
        <v>314698</v>
      </c>
    </row>
    <row r="54" spans="1:9">
      <c r="A54" s="40">
        <v>2021</v>
      </c>
      <c r="B54" s="40">
        <v>76</v>
      </c>
      <c r="C54" s="40">
        <v>49</v>
      </c>
      <c r="D54" s="40">
        <v>920420</v>
      </c>
      <c r="F54" s="43">
        <v>2021</v>
      </c>
      <c r="G54" s="28">
        <v>72</v>
      </c>
      <c r="H54" s="28">
        <v>42</v>
      </c>
      <c r="I54" s="45">
        <v>427518</v>
      </c>
    </row>
    <row r="55" spans="1:9">
      <c r="A55" s="40">
        <v>2022</v>
      </c>
      <c r="B55" s="40">
        <v>94</v>
      </c>
      <c r="C55" s="40">
        <v>56</v>
      </c>
      <c r="D55" s="40">
        <v>1955160</v>
      </c>
      <c r="F55" s="43">
        <v>2022</v>
      </c>
      <c r="G55" s="28">
        <v>68</v>
      </c>
      <c r="H55" s="28">
        <v>39</v>
      </c>
      <c r="I55" s="45">
        <v>238190</v>
      </c>
    </row>
    <row r="56" spans="1:9">
      <c r="A56" s="30">
        <v>2023</v>
      </c>
      <c r="B56" s="84">
        <v>100</v>
      </c>
      <c r="C56" s="84">
        <v>64</v>
      </c>
      <c r="D56" s="84">
        <v>1033192</v>
      </c>
      <c r="F56" s="43">
        <v>2023</v>
      </c>
      <c r="G56" s="28">
        <v>73</v>
      </c>
      <c r="H56" s="28">
        <v>43</v>
      </c>
      <c r="I56" s="2">
        <v>305196</v>
      </c>
    </row>
    <row r="57" spans="1:9">
      <c r="A57" s="2">
        <v>2024</v>
      </c>
      <c r="B57" s="2">
        <v>82</v>
      </c>
      <c r="C57" s="2">
        <v>45</v>
      </c>
      <c r="D57" s="86">
        <v>1842855</v>
      </c>
      <c r="F57" s="82">
        <v>2024</v>
      </c>
      <c r="G57" s="82">
        <v>79</v>
      </c>
      <c r="H57" s="82">
        <v>37</v>
      </c>
      <c r="I57" s="86">
        <v>225542</v>
      </c>
    </row>
    <row r="58" spans="1:9">
      <c r="A58" s="2">
        <v>2025</v>
      </c>
      <c r="B58" s="2">
        <v>88</v>
      </c>
      <c r="C58" s="2">
        <v>52</v>
      </c>
      <c r="D58" s="86">
        <v>1760094</v>
      </c>
      <c r="F58" s="82">
        <v>2025</v>
      </c>
      <c r="G58" s="82">
        <v>78</v>
      </c>
      <c r="H58" s="82">
        <v>42</v>
      </c>
      <c r="I58" s="86">
        <v>281653</v>
      </c>
    </row>
    <row r="59" spans="1:9">
      <c r="F59" s="50"/>
      <c r="G59" s="51"/>
      <c r="H59" s="51"/>
    </row>
    <row r="61" spans="1:9">
      <c r="A61" s="49" t="s">
        <v>54</v>
      </c>
      <c r="B61" s="49"/>
      <c r="C61" s="49"/>
      <c r="D61" s="49"/>
    </row>
    <row r="62" spans="1:9">
      <c r="A62" s="19" t="s">
        <v>27</v>
      </c>
      <c r="B62" s="19" t="s">
        <v>37</v>
      </c>
      <c r="C62" s="6" t="s">
        <v>29</v>
      </c>
      <c r="D62" s="19" t="s">
        <v>38</v>
      </c>
    </row>
    <row r="63" spans="1:9">
      <c r="A63" s="46">
        <v>2016</v>
      </c>
      <c r="B63" s="46">
        <v>71</v>
      </c>
      <c r="C63" s="46">
        <v>45</v>
      </c>
      <c r="D63" s="47">
        <v>902034</v>
      </c>
    </row>
    <row r="64" spans="1:9">
      <c r="A64" s="46">
        <v>2017</v>
      </c>
      <c r="B64" s="46">
        <v>65</v>
      </c>
      <c r="C64" s="46">
        <v>43</v>
      </c>
      <c r="D64" s="47">
        <v>898917</v>
      </c>
    </row>
    <row r="65" spans="1:4">
      <c r="A65" s="46">
        <v>2018</v>
      </c>
      <c r="B65" s="46">
        <v>67</v>
      </c>
      <c r="C65" s="46">
        <v>43</v>
      </c>
      <c r="D65" s="47">
        <v>1173252</v>
      </c>
    </row>
    <row r="66" spans="1:4">
      <c r="A66" s="46">
        <v>2019</v>
      </c>
      <c r="B66" s="46">
        <v>94</v>
      </c>
      <c r="C66" s="46">
        <v>58</v>
      </c>
      <c r="D66" s="47">
        <v>1167824</v>
      </c>
    </row>
    <row r="67" spans="1:4">
      <c r="A67" s="46">
        <v>2020</v>
      </c>
      <c r="B67" s="46">
        <v>66</v>
      </c>
      <c r="C67" s="46">
        <v>43</v>
      </c>
      <c r="D67" s="47">
        <v>1139207</v>
      </c>
    </row>
    <row r="68" spans="1:4">
      <c r="A68" s="7">
        <v>2021</v>
      </c>
      <c r="B68" s="7">
        <v>62</v>
      </c>
      <c r="C68" s="7">
        <v>43</v>
      </c>
      <c r="D68" s="7">
        <v>1105417</v>
      </c>
    </row>
    <row r="69" spans="1:4">
      <c r="A69" s="7">
        <v>2022</v>
      </c>
      <c r="B69" s="7">
        <v>82</v>
      </c>
      <c r="C69" s="7">
        <v>51</v>
      </c>
      <c r="D69" s="7">
        <v>1338202</v>
      </c>
    </row>
    <row r="70" spans="1:4">
      <c r="A70" s="2">
        <v>2023</v>
      </c>
      <c r="B70" s="2">
        <v>78</v>
      </c>
      <c r="C70" s="2">
        <v>50</v>
      </c>
      <c r="D70" s="2">
        <v>831903</v>
      </c>
    </row>
    <row r="71" spans="1:4">
      <c r="A71" s="2">
        <v>2024</v>
      </c>
      <c r="B71" s="2">
        <v>73</v>
      </c>
      <c r="C71" s="2">
        <v>44</v>
      </c>
      <c r="D71" s="2">
        <v>800062</v>
      </c>
    </row>
    <row r="72" spans="1:4">
      <c r="A72" s="2">
        <v>2025</v>
      </c>
      <c r="B72" s="2">
        <v>46</v>
      </c>
      <c r="C72" s="2">
        <v>30</v>
      </c>
      <c r="D72" s="2">
        <v>1327553</v>
      </c>
    </row>
  </sheetData>
  <mergeCells count="2">
    <mergeCell ref="F47:I47"/>
    <mergeCell ref="A2:D2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Header>&amp;L&amp;G</oddHeader>
    <oddFooter xml:space="preserve">&amp;C&amp;10Data is reported for the 12 month period ending March 31 of each year.  
Production is based on wines approved during the reporting period (may be multiple vintages). 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06C8-EB82-4F37-BADB-D2BD9F51F62F}">
  <dimension ref="A1:K19"/>
  <sheetViews>
    <sheetView zoomScaleNormal="100" workbookViewId="0">
      <selection activeCell="H28" sqref="H28"/>
    </sheetView>
  </sheetViews>
  <sheetFormatPr defaultRowHeight="15"/>
  <cols>
    <col min="1" max="1" width="20.28515625" customWidth="1"/>
    <col min="2" max="9" width="9.7109375" customWidth="1"/>
  </cols>
  <sheetData>
    <row r="1" spans="1:11" ht="25.5" customHeight="1"/>
    <row r="2" spans="1:11">
      <c r="A2" s="121" t="s">
        <v>55</v>
      </c>
      <c r="B2" s="121"/>
      <c r="C2" s="121"/>
      <c r="D2" s="121"/>
      <c r="E2" s="121"/>
      <c r="F2" s="121"/>
      <c r="G2" s="121"/>
      <c r="H2" s="121"/>
      <c r="I2" s="121"/>
      <c r="J2" s="121"/>
      <c r="K2" s="104"/>
    </row>
    <row r="4" spans="1:11">
      <c r="A4" s="108" t="s">
        <v>56</v>
      </c>
      <c r="B4" s="108"/>
      <c r="C4" s="108"/>
      <c r="D4" s="108"/>
      <c r="E4" s="108"/>
      <c r="F4" s="108"/>
      <c r="G4" s="108"/>
      <c r="H4" s="108"/>
      <c r="I4" s="108"/>
      <c r="J4" s="108"/>
      <c r="K4" s="105"/>
    </row>
    <row r="5" spans="1:11">
      <c r="A5" s="52"/>
      <c r="B5" s="52">
        <v>2016</v>
      </c>
      <c r="C5" s="52">
        <v>2017</v>
      </c>
      <c r="D5" s="52">
        <v>2018</v>
      </c>
      <c r="E5" s="52">
        <v>2019</v>
      </c>
      <c r="F5" s="52">
        <v>2020</v>
      </c>
      <c r="G5" s="52">
        <v>2021</v>
      </c>
      <c r="H5" s="52">
        <v>2022</v>
      </c>
      <c r="I5" s="52">
        <v>2023</v>
      </c>
      <c r="J5" s="52">
        <v>2024</v>
      </c>
      <c r="K5" s="52">
        <v>2025</v>
      </c>
    </row>
    <row r="6" spans="1:11">
      <c r="A6" s="2" t="s">
        <v>1</v>
      </c>
      <c r="B6" s="2">
        <f t="shared" ref="B6:J6" si="0">B14+B16</f>
        <v>1572472</v>
      </c>
      <c r="C6" s="2">
        <f t="shared" si="0"/>
        <v>1961614</v>
      </c>
      <c r="D6" s="2">
        <f t="shared" si="0"/>
        <v>2319643</v>
      </c>
      <c r="E6" s="2">
        <f t="shared" si="0"/>
        <v>2055314</v>
      </c>
      <c r="F6" s="2">
        <f t="shared" si="0"/>
        <v>1726947</v>
      </c>
      <c r="G6" s="2">
        <f t="shared" si="0"/>
        <v>2013471</v>
      </c>
      <c r="H6" s="2">
        <f t="shared" si="0"/>
        <v>1873051</v>
      </c>
      <c r="I6" s="2">
        <f t="shared" si="0"/>
        <v>1217518</v>
      </c>
      <c r="J6" s="2">
        <f t="shared" si="0"/>
        <v>1034283</v>
      </c>
      <c r="K6" s="2">
        <v>11644148</v>
      </c>
    </row>
    <row r="7" spans="1:11">
      <c r="A7" s="2" t="s">
        <v>57</v>
      </c>
      <c r="B7" s="2">
        <f t="shared" ref="B7:J7" si="1">B15</f>
        <v>627478</v>
      </c>
      <c r="C7" s="2">
        <f t="shared" si="1"/>
        <v>853455</v>
      </c>
      <c r="D7" s="2">
        <f t="shared" si="1"/>
        <v>823691</v>
      </c>
      <c r="E7" s="2">
        <f t="shared" si="1"/>
        <v>984764</v>
      </c>
      <c r="F7" s="2">
        <f t="shared" si="1"/>
        <v>1001597</v>
      </c>
      <c r="G7" s="2">
        <f t="shared" si="1"/>
        <v>1243871</v>
      </c>
      <c r="H7" s="2">
        <f t="shared" si="1"/>
        <v>1036621</v>
      </c>
      <c r="I7" s="2">
        <f t="shared" si="1"/>
        <v>1527346</v>
      </c>
      <c r="J7" s="2">
        <f t="shared" si="1"/>
        <v>1394691</v>
      </c>
      <c r="K7" s="2">
        <v>16100262</v>
      </c>
    </row>
    <row r="8" spans="1:11">
      <c r="A8" s="2" t="s">
        <v>6</v>
      </c>
      <c r="B8" s="2">
        <f t="shared" ref="B8:J8" si="2">B17</f>
        <v>29205</v>
      </c>
      <c r="C8" s="2">
        <f t="shared" si="2"/>
        <v>24472</v>
      </c>
      <c r="D8" s="2">
        <f t="shared" si="2"/>
        <v>29411</v>
      </c>
      <c r="E8" s="2">
        <f t="shared" si="2"/>
        <v>31536</v>
      </c>
      <c r="F8" s="2">
        <f t="shared" si="2"/>
        <v>23236</v>
      </c>
      <c r="G8" s="2">
        <f t="shared" si="2"/>
        <v>28278</v>
      </c>
      <c r="H8" s="2">
        <f t="shared" si="2"/>
        <v>23097</v>
      </c>
      <c r="I8" s="2">
        <f t="shared" si="2"/>
        <v>28875</v>
      </c>
      <c r="J8" s="2">
        <f t="shared" si="2"/>
        <v>27590</v>
      </c>
      <c r="K8" s="2">
        <v>238680</v>
      </c>
    </row>
    <row r="9" spans="1:11">
      <c r="A9" s="2" t="s">
        <v>3</v>
      </c>
      <c r="B9" s="2">
        <f t="shared" ref="B9:J9" si="3">B18</f>
        <v>11938</v>
      </c>
      <c r="C9" s="2">
        <f t="shared" si="3"/>
        <v>11666</v>
      </c>
      <c r="D9" s="2">
        <f t="shared" si="3"/>
        <v>30061</v>
      </c>
      <c r="E9" s="2">
        <f t="shared" si="3"/>
        <v>17629</v>
      </c>
      <c r="F9" s="2">
        <f t="shared" si="3"/>
        <v>10940</v>
      </c>
      <c r="G9" s="2">
        <f t="shared" si="3"/>
        <v>13809</v>
      </c>
      <c r="H9" s="2">
        <f t="shared" si="3"/>
        <v>7341</v>
      </c>
      <c r="I9" s="2">
        <f t="shared" si="3"/>
        <v>17284</v>
      </c>
      <c r="J9" s="2">
        <f t="shared" si="3"/>
        <v>7635</v>
      </c>
      <c r="K9" s="2">
        <v>127324</v>
      </c>
    </row>
    <row r="10" spans="1:11">
      <c r="A10" s="55" t="s">
        <v>58</v>
      </c>
      <c r="B10" s="54">
        <f t="shared" ref="B10:G10" si="4">SUM(B6:B9)</f>
        <v>2241093</v>
      </c>
      <c r="C10" s="54">
        <f t="shared" si="4"/>
        <v>2851207</v>
      </c>
      <c r="D10" s="54">
        <f t="shared" si="4"/>
        <v>3202806</v>
      </c>
      <c r="E10" s="54">
        <f t="shared" si="4"/>
        <v>3089243</v>
      </c>
      <c r="F10" s="54">
        <f t="shared" si="4"/>
        <v>2762720</v>
      </c>
      <c r="G10" s="54">
        <f t="shared" si="4"/>
        <v>3299429</v>
      </c>
      <c r="H10" s="54">
        <f>SUM(H6:H9)</f>
        <v>2940110</v>
      </c>
      <c r="I10" s="54">
        <f>SUM(I6:I9)</f>
        <v>2791023</v>
      </c>
      <c r="J10" s="54">
        <f>SUM(J6:J9)</f>
        <v>2464199</v>
      </c>
      <c r="K10" s="54">
        <f>SUM(K6:K9)</f>
        <v>28110414</v>
      </c>
    </row>
    <row r="11" spans="1:11">
      <c r="A11" s="56"/>
      <c r="B11" s="57"/>
      <c r="C11" s="57"/>
      <c r="D11" s="57"/>
      <c r="E11" s="57"/>
      <c r="F11" s="57"/>
      <c r="G11" s="57"/>
      <c r="H11" s="57"/>
      <c r="I11" s="57"/>
    </row>
    <row r="12" spans="1:11">
      <c r="A12" s="108" t="s">
        <v>59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5"/>
    </row>
    <row r="13" spans="1:11">
      <c r="A13" s="52"/>
      <c r="B13" s="52">
        <v>2016</v>
      </c>
      <c r="C13" s="52">
        <v>2017</v>
      </c>
      <c r="D13" s="52">
        <v>2018</v>
      </c>
      <c r="E13" s="52">
        <v>2019</v>
      </c>
      <c r="F13" s="52">
        <v>2020</v>
      </c>
      <c r="G13" s="52">
        <v>2021</v>
      </c>
      <c r="H13" s="52">
        <v>2022</v>
      </c>
      <c r="I13" s="52">
        <v>2023</v>
      </c>
      <c r="J13" s="52">
        <v>2024</v>
      </c>
      <c r="K13" s="52">
        <v>2025</v>
      </c>
    </row>
    <row r="14" spans="1:11">
      <c r="A14" s="2" t="s">
        <v>1</v>
      </c>
      <c r="B14" s="2">
        <v>1271485</v>
      </c>
      <c r="C14" s="2">
        <v>1655069</v>
      </c>
      <c r="D14" s="2">
        <v>1960400</v>
      </c>
      <c r="E14" s="2">
        <v>1654197</v>
      </c>
      <c r="F14" s="2">
        <v>1391863</v>
      </c>
      <c r="G14" s="2">
        <v>1672526</v>
      </c>
      <c r="H14" s="2">
        <v>1553649</v>
      </c>
      <c r="I14" s="2">
        <v>859257</v>
      </c>
      <c r="J14" s="2">
        <v>730320</v>
      </c>
      <c r="K14" s="2">
        <v>8491637</v>
      </c>
    </row>
    <row r="15" spans="1:11">
      <c r="A15" s="2" t="s">
        <v>57</v>
      </c>
      <c r="B15" s="2">
        <v>627478</v>
      </c>
      <c r="C15" s="2">
        <v>853455</v>
      </c>
      <c r="D15" s="2">
        <v>823691</v>
      </c>
      <c r="E15" s="2">
        <v>984764</v>
      </c>
      <c r="F15" s="2">
        <v>1001597</v>
      </c>
      <c r="G15" s="2">
        <v>1243871</v>
      </c>
      <c r="H15" s="2">
        <v>1036621</v>
      </c>
      <c r="I15" s="2">
        <v>1527346</v>
      </c>
      <c r="J15" s="2">
        <v>1394691</v>
      </c>
      <c r="K15" s="2">
        <f>K7</f>
        <v>16100262</v>
      </c>
    </row>
    <row r="16" spans="1:11">
      <c r="A16" s="2" t="s">
        <v>60</v>
      </c>
      <c r="B16" s="2">
        <v>300987</v>
      </c>
      <c r="C16" s="2">
        <v>306545</v>
      </c>
      <c r="D16" s="2">
        <v>359243</v>
      </c>
      <c r="E16" s="2">
        <v>401117</v>
      </c>
      <c r="F16" s="2">
        <v>335084</v>
      </c>
      <c r="G16" s="2">
        <v>340945</v>
      </c>
      <c r="H16" s="2">
        <v>319402</v>
      </c>
      <c r="I16" s="2">
        <v>358261</v>
      </c>
      <c r="J16" s="2">
        <v>303963</v>
      </c>
      <c r="K16" s="2">
        <f>K6-K14</f>
        <v>3152511</v>
      </c>
    </row>
    <row r="17" spans="1:11">
      <c r="A17" s="2" t="s">
        <v>6</v>
      </c>
      <c r="B17" s="2">
        <v>29205</v>
      </c>
      <c r="C17" s="2">
        <v>24472</v>
      </c>
      <c r="D17" s="2">
        <v>29411</v>
      </c>
      <c r="E17" s="2">
        <v>31536</v>
      </c>
      <c r="F17" s="2">
        <v>23236</v>
      </c>
      <c r="G17" s="2">
        <v>28278</v>
      </c>
      <c r="H17" s="2">
        <v>23097</v>
      </c>
      <c r="I17" s="2">
        <v>28875</v>
      </c>
      <c r="J17" s="2">
        <v>27590</v>
      </c>
      <c r="K17" s="2">
        <f>K8</f>
        <v>238680</v>
      </c>
    </row>
    <row r="18" spans="1:11">
      <c r="A18" s="2" t="s">
        <v>3</v>
      </c>
      <c r="B18" s="2">
        <v>11938</v>
      </c>
      <c r="C18" s="2">
        <v>11666</v>
      </c>
      <c r="D18" s="2">
        <v>30061</v>
      </c>
      <c r="E18" s="2">
        <v>17629</v>
      </c>
      <c r="F18" s="2">
        <v>10940</v>
      </c>
      <c r="G18" s="2">
        <v>13809</v>
      </c>
      <c r="H18" s="2">
        <v>7341</v>
      </c>
      <c r="I18" s="2">
        <v>17284</v>
      </c>
      <c r="J18" s="2">
        <v>7635</v>
      </c>
      <c r="K18" s="2">
        <f>K9</f>
        <v>127324</v>
      </c>
    </row>
    <row r="19" spans="1:11">
      <c r="A19" s="53" t="s">
        <v>58</v>
      </c>
      <c r="B19" s="54">
        <f t="shared" ref="B19:D19" si="5">SUM(B14:B18)</f>
        <v>2241093</v>
      </c>
      <c r="C19" s="54">
        <f t="shared" si="5"/>
        <v>2851207</v>
      </c>
      <c r="D19" s="54">
        <f t="shared" si="5"/>
        <v>3202806</v>
      </c>
      <c r="E19" s="54">
        <f>SUM(E14:E18)</f>
        <v>3089243</v>
      </c>
      <c r="F19" s="54">
        <f>SUM(F14:F18)</f>
        <v>2762720</v>
      </c>
      <c r="G19" s="54">
        <f>SUM(G14:G18)</f>
        <v>3299429</v>
      </c>
      <c r="H19" s="54">
        <f>SUM(H14:H18)</f>
        <v>2940110</v>
      </c>
      <c r="I19" s="54">
        <f>SUM(I14:I18)</f>
        <v>2791023</v>
      </c>
      <c r="J19" s="54">
        <f t="shared" ref="J19" si="6">SUM(J14:J18)</f>
        <v>2464199</v>
      </c>
      <c r="K19" s="54">
        <f>SUM(K14:K18)</f>
        <v>28110414</v>
      </c>
    </row>
  </sheetData>
  <mergeCells count="3">
    <mergeCell ref="A2:J2"/>
    <mergeCell ref="A4:J4"/>
    <mergeCell ref="A12:J12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Header>&amp;L&amp;G</oddHeader>
    <oddFooter xml:space="preserve">&amp;C&amp;10Data is reported for the 12 month period ending March 31 of each year.  
Production is based on wines approved during the reporting period (may be multiple vintages). 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806A-E726-4908-9336-E304061C7615}">
  <dimension ref="A1:K28"/>
  <sheetViews>
    <sheetView zoomScaleNormal="100" workbookViewId="0">
      <selection activeCell="L27" sqref="L27"/>
    </sheetView>
  </sheetViews>
  <sheetFormatPr defaultRowHeight="15"/>
  <cols>
    <col min="1" max="1" width="21.28515625" customWidth="1"/>
    <col min="2" max="9" width="8.28515625" customWidth="1"/>
  </cols>
  <sheetData>
    <row r="1" spans="1:11" ht="25.5" customHeight="1"/>
    <row r="2" spans="1:11">
      <c r="A2" s="121" t="s">
        <v>61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</row>
    <row r="3" spans="1:11">
      <c r="A3" s="48"/>
      <c r="B3" s="48"/>
      <c r="C3" s="48"/>
      <c r="D3" s="48"/>
      <c r="E3" s="48"/>
      <c r="F3" s="48"/>
      <c r="G3" s="48"/>
      <c r="H3" s="48"/>
      <c r="I3" s="48"/>
    </row>
    <row r="4" spans="1:11">
      <c r="A4" s="121" t="s">
        <v>62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</row>
    <row r="5" spans="1:11">
      <c r="A5" s="52"/>
      <c r="B5" s="52">
        <v>2016</v>
      </c>
      <c r="C5" s="52">
        <v>2017</v>
      </c>
      <c r="D5" s="52">
        <v>2018</v>
      </c>
      <c r="E5" s="52">
        <v>2019</v>
      </c>
      <c r="F5" s="52">
        <v>2020</v>
      </c>
      <c r="G5" s="52">
        <v>2021</v>
      </c>
      <c r="H5" s="52">
        <v>2022</v>
      </c>
      <c r="I5" s="52">
        <v>2023</v>
      </c>
      <c r="J5" s="52">
        <v>2024</v>
      </c>
      <c r="K5" s="52">
        <v>2025</v>
      </c>
    </row>
    <row r="6" spans="1:11">
      <c r="A6" s="60" t="s">
        <v>63</v>
      </c>
      <c r="B6" s="58">
        <v>0.14000000000000001</v>
      </c>
      <c r="C6" s="58">
        <v>0.15</v>
      </c>
      <c r="D6" s="58">
        <v>0.13</v>
      </c>
      <c r="E6" s="58">
        <v>0.13</v>
      </c>
      <c r="F6" s="67">
        <v>0.13</v>
      </c>
      <c r="G6" s="58">
        <v>0.14000000000000001</v>
      </c>
      <c r="H6" s="58">
        <v>0.12</v>
      </c>
      <c r="I6" s="58">
        <v>0.17</v>
      </c>
      <c r="J6" s="73">
        <v>0.13</v>
      </c>
      <c r="K6" s="73">
        <v>0.13</v>
      </c>
    </row>
    <row r="7" spans="1:11">
      <c r="A7" s="60" t="s">
        <v>64</v>
      </c>
      <c r="B7" s="58">
        <v>0.18</v>
      </c>
      <c r="C7" s="58">
        <v>0.2</v>
      </c>
      <c r="D7" s="58">
        <v>0.15</v>
      </c>
      <c r="E7" s="58">
        <v>0.13</v>
      </c>
      <c r="F7" s="59">
        <v>0.1</v>
      </c>
      <c r="G7" s="58">
        <v>0.15</v>
      </c>
      <c r="H7" s="58">
        <v>0.13</v>
      </c>
      <c r="I7" s="58">
        <v>0.11</v>
      </c>
      <c r="J7" s="73">
        <v>0.15</v>
      </c>
      <c r="K7" s="73">
        <v>0.14000000000000001</v>
      </c>
    </row>
    <row r="8" spans="1:11">
      <c r="A8" s="60" t="s">
        <v>65</v>
      </c>
      <c r="B8" s="58">
        <v>0.06</v>
      </c>
      <c r="C8" s="58">
        <v>7.0000000000000007E-2</v>
      </c>
      <c r="D8" s="58">
        <v>7.0000000000000007E-2</v>
      </c>
      <c r="E8" s="58">
        <v>0.08</v>
      </c>
      <c r="F8" s="59">
        <v>0.09</v>
      </c>
      <c r="G8" s="58">
        <v>0.09</v>
      </c>
      <c r="H8" s="58">
        <v>0.09</v>
      </c>
      <c r="I8" s="58">
        <v>0.09</v>
      </c>
      <c r="J8" s="73">
        <v>0.11</v>
      </c>
      <c r="K8" s="73">
        <v>0.09</v>
      </c>
    </row>
    <row r="9" spans="1:11">
      <c r="A9" s="60" t="s">
        <v>66</v>
      </c>
      <c r="B9" s="58">
        <v>0.08</v>
      </c>
      <c r="C9" s="58">
        <v>0.08</v>
      </c>
      <c r="D9" s="58">
        <v>7.0000000000000007E-2</v>
      </c>
      <c r="E9" s="58">
        <v>0.08</v>
      </c>
      <c r="F9" s="59">
        <v>0.09</v>
      </c>
      <c r="G9" s="58">
        <v>7.0000000000000007E-2</v>
      </c>
      <c r="H9" s="58">
        <v>0.06</v>
      </c>
      <c r="I9" s="58">
        <v>0.08</v>
      </c>
      <c r="J9" s="73">
        <v>0.08</v>
      </c>
      <c r="K9" s="73">
        <v>7.0000000000000007E-2</v>
      </c>
    </row>
    <row r="10" spans="1:11">
      <c r="A10" s="64" t="s">
        <v>67</v>
      </c>
      <c r="B10" s="65">
        <v>0.03</v>
      </c>
      <c r="C10" s="65">
        <v>0.05</v>
      </c>
      <c r="D10" s="65">
        <v>0.06</v>
      </c>
      <c r="E10" s="65">
        <v>0.05</v>
      </c>
      <c r="F10" s="66">
        <v>7.0000000000000007E-2</v>
      </c>
      <c r="G10" s="65">
        <v>0.04</v>
      </c>
      <c r="H10" s="65">
        <v>0.08</v>
      </c>
      <c r="I10" s="65">
        <v>0.05</v>
      </c>
      <c r="J10" s="73">
        <v>0.09</v>
      </c>
      <c r="K10" s="73">
        <v>7.0000000000000007E-2</v>
      </c>
    </row>
    <row r="11" spans="1:11">
      <c r="A11" s="60" t="s">
        <v>68</v>
      </c>
      <c r="B11" s="74">
        <v>0.03</v>
      </c>
      <c r="C11" s="74">
        <v>0.03</v>
      </c>
      <c r="D11" s="74">
        <v>0.04</v>
      </c>
      <c r="E11" s="75">
        <v>0.03</v>
      </c>
      <c r="F11" s="75">
        <v>0.02</v>
      </c>
      <c r="G11" s="75">
        <v>0.03</v>
      </c>
      <c r="H11" s="58">
        <v>0.03</v>
      </c>
      <c r="I11" s="58">
        <v>0.02</v>
      </c>
      <c r="J11" s="73">
        <v>0.02</v>
      </c>
      <c r="K11" s="73">
        <v>0.02</v>
      </c>
    </row>
    <row r="12" spans="1:11">
      <c r="B12" s="63"/>
      <c r="C12" s="63"/>
      <c r="D12" s="63"/>
      <c r="E12" s="63"/>
      <c r="F12" s="63"/>
      <c r="G12" s="63"/>
      <c r="H12" s="63"/>
      <c r="I12" s="63"/>
    </row>
    <row r="13" spans="1:11">
      <c r="A13" s="121" t="s">
        <v>69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</row>
    <row r="14" spans="1:11">
      <c r="A14" s="61"/>
      <c r="B14" s="61">
        <v>2016</v>
      </c>
      <c r="C14" s="61">
        <v>2017</v>
      </c>
      <c r="D14" s="61">
        <v>2018</v>
      </c>
      <c r="E14" s="61">
        <v>2019</v>
      </c>
      <c r="F14" s="61">
        <v>2020</v>
      </c>
      <c r="G14" s="61">
        <v>2021</v>
      </c>
      <c r="H14" s="61">
        <v>2022</v>
      </c>
      <c r="I14" s="52">
        <v>2023</v>
      </c>
      <c r="J14" s="52">
        <v>2024</v>
      </c>
      <c r="K14" s="52">
        <v>2025</v>
      </c>
    </row>
    <row r="15" spans="1:11">
      <c r="A15" s="60" t="s">
        <v>70</v>
      </c>
      <c r="B15" s="58">
        <v>0.14000000000000001</v>
      </c>
      <c r="C15" s="58">
        <v>0.11</v>
      </c>
      <c r="D15" s="58">
        <v>0.12</v>
      </c>
      <c r="E15" s="58">
        <v>0.11</v>
      </c>
      <c r="F15" s="59">
        <v>0.11</v>
      </c>
      <c r="G15" s="58">
        <v>0.11</v>
      </c>
      <c r="H15" s="58">
        <v>0.11</v>
      </c>
      <c r="I15" s="58">
        <v>0.1</v>
      </c>
      <c r="J15" s="73">
        <v>0.1</v>
      </c>
      <c r="K15" s="73">
        <v>0.12</v>
      </c>
    </row>
    <row r="16" spans="1:11">
      <c r="A16" s="60" t="s">
        <v>71</v>
      </c>
      <c r="B16" s="58">
        <v>0.08</v>
      </c>
      <c r="C16" s="58">
        <v>7.0000000000000007E-2</v>
      </c>
      <c r="D16" s="58">
        <v>0.1</v>
      </c>
      <c r="E16" s="58">
        <v>0.1</v>
      </c>
      <c r="F16" s="59">
        <v>0.11</v>
      </c>
      <c r="G16" s="58">
        <v>0.11</v>
      </c>
      <c r="H16" s="58">
        <v>0.11</v>
      </c>
      <c r="I16" s="58">
        <v>0.1</v>
      </c>
      <c r="J16" s="73">
        <v>0.08</v>
      </c>
      <c r="K16" s="73">
        <v>0.11</v>
      </c>
    </row>
    <row r="17" spans="1:11" ht="15" customHeight="1">
      <c r="A17" s="60" t="s">
        <v>72</v>
      </c>
      <c r="B17" s="58">
        <v>0.06</v>
      </c>
      <c r="C17" s="58">
        <v>0.05</v>
      </c>
      <c r="D17" s="58">
        <v>0.06</v>
      </c>
      <c r="E17" s="58">
        <v>7.0000000000000007E-2</v>
      </c>
      <c r="F17" s="59">
        <v>7.0000000000000007E-2</v>
      </c>
      <c r="G17" s="58">
        <v>0.06</v>
      </c>
      <c r="H17" s="58">
        <v>7.0000000000000007E-2</v>
      </c>
      <c r="I17" s="58">
        <v>0.08</v>
      </c>
      <c r="J17" s="73">
        <v>0.05</v>
      </c>
      <c r="K17" s="73">
        <v>0.05</v>
      </c>
    </row>
    <row r="18" spans="1:11" ht="15" customHeight="1">
      <c r="A18" s="60" t="s">
        <v>73</v>
      </c>
      <c r="B18" s="58">
        <v>0.09</v>
      </c>
      <c r="C18" s="58">
        <v>7.0000000000000007E-2</v>
      </c>
      <c r="D18" s="58">
        <v>7.0000000000000007E-2</v>
      </c>
      <c r="E18" s="58">
        <v>0.08</v>
      </c>
      <c r="F18" s="59">
        <v>7.0000000000000007E-2</v>
      </c>
      <c r="G18" s="58">
        <v>0.06</v>
      </c>
      <c r="H18" s="58">
        <v>0.06</v>
      </c>
      <c r="I18" s="58">
        <v>0.06</v>
      </c>
      <c r="J18" s="73">
        <v>0.06</v>
      </c>
      <c r="K18" s="73">
        <v>0.08</v>
      </c>
    </row>
    <row r="19" spans="1:11">
      <c r="A19" s="64" t="s">
        <v>74</v>
      </c>
      <c r="B19" s="65">
        <v>0.03</v>
      </c>
      <c r="C19" s="65">
        <v>0.05</v>
      </c>
      <c r="D19" s="65">
        <v>0.05</v>
      </c>
      <c r="E19" s="65">
        <v>0.06</v>
      </c>
      <c r="F19" s="66">
        <v>0.06</v>
      </c>
      <c r="G19" s="65">
        <v>0.08</v>
      </c>
      <c r="H19" s="65">
        <v>0.05</v>
      </c>
      <c r="I19" s="65">
        <v>0.06</v>
      </c>
      <c r="J19" s="73">
        <v>0.06</v>
      </c>
      <c r="K19" s="73">
        <v>0.06</v>
      </c>
    </row>
    <row r="20" spans="1:11">
      <c r="A20" s="60" t="s">
        <v>53</v>
      </c>
      <c r="B20" s="58">
        <v>0.04</v>
      </c>
      <c r="C20" s="58">
        <v>0.03</v>
      </c>
      <c r="D20" s="58">
        <v>0.03</v>
      </c>
      <c r="E20" s="58">
        <v>0.03</v>
      </c>
      <c r="F20" s="59">
        <v>0.03</v>
      </c>
      <c r="G20" s="58">
        <v>0.03</v>
      </c>
      <c r="H20" s="58">
        <v>0.03</v>
      </c>
      <c r="I20" s="58">
        <v>0.03</v>
      </c>
      <c r="J20" s="73">
        <v>0.03</v>
      </c>
      <c r="K20" s="73">
        <v>0.02</v>
      </c>
    </row>
    <row r="21" spans="1:11">
      <c r="A21" s="72"/>
      <c r="B21" s="62"/>
      <c r="C21" s="62"/>
    </row>
    <row r="22" spans="1:11">
      <c r="A22" s="60" t="s">
        <v>75</v>
      </c>
      <c r="B22" s="73">
        <v>0.04</v>
      </c>
      <c r="C22" s="73">
        <v>0.04</v>
      </c>
      <c r="D22" s="73">
        <v>0.05</v>
      </c>
      <c r="E22" s="73">
        <v>0.05</v>
      </c>
      <c r="F22" s="73">
        <v>0.05</v>
      </c>
      <c r="G22" s="73">
        <v>0.03</v>
      </c>
      <c r="H22" s="73">
        <v>0.06</v>
      </c>
      <c r="I22" s="73">
        <v>0.05</v>
      </c>
      <c r="J22" s="73">
        <v>0.04</v>
      </c>
      <c r="K22" s="73">
        <v>0.04</v>
      </c>
    </row>
    <row r="23" spans="1:11">
      <c r="A23" s="72"/>
      <c r="B23" s="62"/>
      <c r="C23" s="62"/>
      <c r="D23" s="62"/>
      <c r="E23" s="62"/>
      <c r="F23" s="62"/>
      <c r="G23" s="62"/>
      <c r="H23" s="62"/>
      <c r="I23" s="62"/>
    </row>
    <row r="24" spans="1:11">
      <c r="A24" s="72"/>
      <c r="B24" s="62"/>
      <c r="C24" s="62"/>
      <c r="D24" s="62"/>
      <c r="E24" s="62"/>
      <c r="F24" s="62"/>
      <c r="G24" s="62"/>
      <c r="H24" s="62"/>
      <c r="I24" s="62"/>
    </row>
    <row r="25" spans="1:11">
      <c r="A25" s="72"/>
      <c r="B25" s="62"/>
      <c r="C25" s="62"/>
      <c r="D25" s="62"/>
      <c r="E25" s="62"/>
      <c r="F25" s="62"/>
      <c r="G25" s="62"/>
      <c r="H25" s="62"/>
      <c r="I25" s="62"/>
    </row>
    <row r="26" spans="1:11">
      <c r="A26" s="4" t="s">
        <v>76</v>
      </c>
    </row>
    <row r="28" spans="1:11">
      <c r="B28" s="62"/>
      <c r="C28" s="62"/>
      <c r="D28" s="62"/>
      <c r="E28" s="62"/>
      <c r="F28" s="62"/>
      <c r="G28" s="62"/>
      <c r="H28" s="62"/>
      <c r="I28" s="62"/>
    </row>
  </sheetData>
  <mergeCells count="3">
    <mergeCell ref="A2:K2"/>
    <mergeCell ref="A4:K4"/>
    <mergeCell ref="A13:K13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Header>&amp;L&amp;G</oddHeader>
    <oddFooter xml:space="preserve">&amp;C&amp;10Data is reported for the 12 month period ending March 31 of each year.  
Production is based on wines approved during the reporting period (may be multiple vintages).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ing_x0020_Organization xmlns="d539b94d-3dee-4340-a1f4-d8643268cde7">VQA</Requesting_x0020_Organiza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F8272BD280174E9C88F250C8F8881C" ma:contentTypeVersion="12" ma:contentTypeDescription="Create a new document." ma:contentTypeScope="" ma:versionID="726480cfbb3b0e7758193f70c80e9210">
  <xsd:schema xmlns:xsd="http://www.w3.org/2001/XMLSchema" xmlns:xs="http://www.w3.org/2001/XMLSchema" xmlns:p="http://schemas.microsoft.com/office/2006/metadata/properties" xmlns:ns2="d539b94d-3dee-4340-a1f4-d8643268cde7" xmlns:ns3="14d74871-cbe0-4951-a54a-32e081853152" targetNamespace="http://schemas.microsoft.com/office/2006/metadata/properties" ma:root="true" ma:fieldsID="1e1eff4a3edf6104c3eacf6f7b96a188" ns2:_="" ns3:_="">
    <xsd:import namespace="d539b94d-3dee-4340-a1f4-d8643268cde7"/>
    <xsd:import namespace="14d74871-cbe0-4951-a54a-32e081853152"/>
    <xsd:element name="properties">
      <xsd:complexType>
        <xsd:sequence>
          <xsd:element name="documentManagement">
            <xsd:complexType>
              <xsd:all>
                <xsd:element ref="ns2:Requesting_x0020_Organization" minOccurs="0"/>
                <xsd:element ref="ns3:SharedWithUsers" minOccurs="0"/>
                <xsd:element ref="ns3:SharedWithDetails" minOccurs="0"/>
                <xsd:element ref="ns3:SharingHintHash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9b94d-3dee-4340-a1f4-d8643268cde7" elementFormDefault="qualified">
    <xsd:import namespace="http://schemas.microsoft.com/office/2006/documentManagement/types"/>
    <xsd:import namespace="http://schemas.microsoft.com/office/infopath/2007/PartnerControls"/>
    <xsd:element name="Requesting_x0020_Organization" ma:index="8" nillable="true" ma:displayName="Request Type" ma:default="VQA" ma:description="Statistics created for the specified organization type" ma:format="Dropdown" ma:internalName="Requesting_x0020_Organization">
      <xsd:simpleType>
        <xsd:union memberTypes="dms:Text">
          <xsd:simpleType>
            <xsd:restriction base="dms:Choice">
              <xsd:enumeration value="VQA"/>
              <xsd:enumeration value="Industry Associate"/>
              <xsd:enumeration value="Public"/>
            </xsd:restriction>
          </xsd:simpleType>
        </xsd:union>
      </xsd:simpleType>
    </xsd:element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74871-cbe0-4951-a54a-32e081853152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222A0E-4A51-4DF8-A6DB-DF91A09DBD99}"/>
</file>

<file path=customXml/itemProps2.xml><?xml version="1.0" encoding="utf-8"?>
<ds:datastoreItem xmlns:ds="http://schemas.openxmlformats.org/officeDocument/2006/customXml" ds:itemID="{518DF0E7-43D1-42C5-AB2F-34DE0C9EF686}"/>
</file>

<file path=customXml/itemProps3.xml><?xml version="1.0" encoding="utf-8"?>
<ds:datastoreItem xmlns:ds="http://schemas.openxmlformats.org/officeDocument/2006/customXml" ds:itemID="{0A321C06-F2D9-4906-B02A-DA766ADF22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OWAA VQA 10 Year Statistics Excel</dc:title>
  <dc:subject/>
  <dc:creator>Laurie Macdonald</dc:creator>
  <cp:keywords/>
  <dc:description/>
  <cp:lastModifiedBy/>
  <cp:revision/>
  <dcterms:created xsi:type="dcterms:W3CDTF">2023-09-29T15:19:26Z</dcterms:created>
  <dcterms:modified xsi:type="dcterms:W3CDTF">2025-06-17T13:55:20Z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0x010100E2F8272BD280174E9C88F250C8F8881C</vt:lpwstr>
  </property>
</Properties>
</file>